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3EDEC73B-5192-4DBC-8032-736B8996B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koncových tarifů" sheetId="7" r:id="rId1"/>
  </sheets>
  <definedNames>
    <definedName name="_xlnm.Print_Area" localSheetId="0">'Ceník koncových tarifů'!$A$1:$H$66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  <c r="E28" i="7"/>
  <c r="G28" i="7" l="1"/>
  <c r="D47" i="7"/>
  <c r="E6" i="7"/>
  <c r="E34" i="7"/>
  <c r="G34" i="7" s="1"/>
  <c r="E22" i="7" l="1"/>
  <c r="E19" i="7"/>
  <c r="E18" i="7"/>
  <c r="E17" i="7"/>
  <c r="E16" i="7"/>
  <c r="G16" i="7" s="1"/>
  <c r="E7" i="7" l="1"/>
  <c r="E8" i="7"/>
  <c r="E9" i="7"/>
  <c r="E10" i="7"/>
  <c r="G10" i="7" s="1"/>
  <c r="E57" i="7"/>
  <c r="G57" i="7" s="1"/>
  <c r="E25" i="7"/>
  <c r="G25" i="7" s="1"/>
  <c r="E60" i="7"/>
  <c r="E53" i="7"/>
  <c r="G53" i="7" s="1"/>
  <c r="G60" i="7" l="1"/>
  <c r="G6" i="7"/>
  <c r="G7" i="7"/>
  <c r="G8" i="7"/>
  <c r="G11" i="7"/>
  <c r="G17" i="7"/>
  <c r="E48" i="7"/>
  <c r="G48" i="7" s="1"/>
  <c r="G18" i="7"/>
  <c r="G19" i="7"/>
  <c r="G22" i="7"/>
  <c r="E31" i="7"/>
  <c r="G31" i="7" s="1"/>
  <c r="E32" i="7"/>
  <c r="G32" i="7" s="1"/>
  <c r="E33" i="7"/>
  <c r="G33" i="7" s="1"/>
  <c r="E35" i="7"/>
  <c r="G35" i="7" s="1"/>
  <c r="E38" i="7"/>
  <c r="G38" i="7" s="1"/>
  <c r="E39" i="7"/>
  <c r="G39" i="7" s="1"/>
  <c r="E40" i="7"/>
  <c r="G40" i="7" s="1"/>
  <c r="E41" i="7"/>
  <c r="G41" i="7" s="1"/>
  <c r="E42" i="7"/>
  <c r="G42" i="7" s="1"/>
  <c r="E43" i="7"/>
  <c r="G43" i="7" s="1"/>
  <c r="E44" i="7"/>
  <c r="G44" i="7" s="1"/>
  <c r="E47" i="7"/>
  <c r="G47" i="7" s="1"/>
  <c r="E51" i="7"/>
  <c r="G51" i="7" s="1"/>
  <c r="E52" i="7"/>
  <c r="G52" i="7" s="1"/>
  <c r="E56" i="7"/>
  <c r="G56" i="7" s="1"/>
  <c r="E58" i="7"/>
  <c r="G58" i="7" s="1"/>
  <c r="E59" i="7"/>
  <c r="G59" i="7" s="1"/>
  <c r="E63" i="7"/>
  <c r="G63" i="7" s="1"/>
  <c r="G9" i="7" l="1"/>
  <c r="D6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tc={41651F73-DD22-459F-A66F-37422FBD909D}</author>
    <author>tc={E4CCC4E4-0867-4313-B517-F1E9C101331D}</author>
  </authors>
  <commentList>
    <comment ref="B27" authorId="0" shapeId="0" xr:uid="{41651F73-DD22-459F-A66F-37422FBD909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Náhrada za pevné linky pro MmUL</t>
      </text>
    </comment>
    <comment ref="D28" authorId="1" shapeId="0" xr:uid="{E4CCC4E4-0867-4313-B517-F1E9C101331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Chybný počet? 438
Odpověď:
    Vysvětleno, počet je takto v pořádku.</t>
      </text>
    </comment>
  </commentList>
</comments>
</file>

<file path=xl/sharedStrings.xml><?xml version="1.0" encoding="utf-8"?>
<sst xmlns="http://schemas.openxmlformats.org/spreadsheetml/2006/main" count="98" uniqueCount="57">
  <si>
    <t>Doplňkové služby</t>
  </si>
  <si>
    <t>Název</t>
  </si>
  <si>
    <t>Jednotka</t>
  </si>
  <si>
    <t>ks</t>
  </si>
  <si>
    <t>Celkem pro-forma nabídková cena ve veřejné zakázce v Kč bez DPH</t>
  </si>
  <si>
    <t>Měsíční paušál - Podrobné elektronické vyúčtování</t>
  </si>
  <si>
    <t>Měsíční paušál - Mobilní datová služba - FUP minimálně 20 GB</t>
  </si>
  <si>
    <t>Měsíční paušál - Mobilní datová služba - FUP minimálně 3 GB</t>
  </si>
  <si>
    <t>Datová služba k hlasové SIM kartě</t>
  </si>
  <si>
    <t>Datová SIM karta</t>
  </si>
  <si>
    <t>Měsíční paušál - Mobilní hlasová virtuální privátní síť (VPS) ke každé hlasové SIM</t>
  </si>
  <si>
    <t>Mobilní hlasová virtuální privátní síť</t>
  </si>
  <si>
    <t>Spojení - SMS - Roaming odchozí v zóně Svět</t>
  </si>
  <si>
    <t>Spojení - SMS - Roaming odchozí v zóně Evropa mimo EU</t>
  </si>
  <si>
    <t>Spojení - Hovory - Roaming odchozí v zóně Svět</t>
  </si>
  <si>
    <t>Spojení - Hovory - Roaming odchozí v zóně Evropa mimo EU</t>
  </si>
  <si>
    <t>Spojení - Hovory - Roaming příchozí v zóně Svět</t>
  </si>
  <si>
    <t>Spojení - Hovory - Roaming příchozí v zóně Evropa mimo EU</t>
  </si>
  <si>
    <t>min</t>
  </si>
  <si>
    <t>Spojení - Mezinárodní hovory - ostatní státy EU</t>
  </si>
  <si>
    <t>Spojení - Mezinárodní hovory - okolní státy PL, SVK, D, A</t>
  </si>
  <si>
    <t>Spojení - SMS - mezinárodní do zóny Svět</t>
  </si>
  <si>
    <t>Spojení - SMS - mezinárodní do zemí EU</t>
  </si>
  <si>
    <t>Spojení - MMS - do mobilních sítí v ČR</t>
  </si>
  <si>
    <t>Tarif č. 2 "Neomezený"</t>
  </si>
  <si>
    <t>Spojení - SMS do mobilních sítí v ČR</t>
  </si>
  <si>
    <t>Spojení - Hovory do mobilní hlasové virtuální sítě (VPS)</t>
  </si>
  <si>
    <t>Tarif č. 1 "Účtovaný"</t>
  </si>
  <si>
    <t>Cena celkem 
v Kč bez DPH</t>
  </si>
  <si>
    <t>Nabízená jednotková cena 
v Kč bez DPH</t>
  </si>
  <si>
    <t>Počet jednotek za 4 roky</t>
  </si>
  <si>
    <t>Počet jednotek za měsíc</t>
  </si>
  <si>
    <t>Měsíční paušální poplatky a poplatky za provoz</t>
  </si>
  <si>
    <t>Aktivace a zřízení - Podrobné elektronické vyúčtování</t>
  </si>
  <si>
    <t>Aktivace a zřízení - Mobilní hlasová virtuální privátní síť (VPS) ke každé hlasové SIM</t>
  </si>
  <si>
    <t>Aktivace a zřízení - Datová služba k hlasové SIM kartě</t>
  </si>
  <si>
    <t>Aktivace a zřízení - Datová SIM karta</t>
  </si>
  <si>
    <t>Aktivace a zřízení - Hlasová SIM karta</t>
  </si>
  <si>
    <t>Počet jednotek</t>
  </si>
  <si>
    <t>Jednorázové aktivační či zřizovací poplatky</t>
  </si>
  <si>
    <t>Stanovení jednotkových cen - cenový list</t>
  </si>
  <si>
    <t>Měsíční paušál - Mobilní datová služba - FUP minimálně 50 GB</t>
  </si>
  <si>
    <t>Měsíční paušál - Mobilní datová služba - FUP minimálně 1,5 GB</t>
  </si>
  <si>
    <t>Spojení - Hovory do mobilních a pevných sítí v ČR</t>
  </si>
  <si>
    <t>Spojení - CSD spojení ve VPS (vytáčené datové spojení)</t>
  </si>
  <si>
    <t>Jednorázový poplatek - Datový balíček - minimálně 300 MB v zóně Svět</t>
  </si>
  <si>
    <t>Tarif č. 3 "Neomezený s neomezenými daty"</t>
  </si>
  <si>
    <t>Měsíční paušál - Standardní SIM karta se zákl.mobil.telekom.službami 
tarif č. 1 "Účtovaný"</t>
  </si>
  <si>
    <t>Měsíční paušál - Standardní SIM karta se zákl.mobil.telekom.službami 
tarif č. 2 "Neomezený"</t>
  </si>
  <si>
    <t>Měsíční paušál - Standardní SIM karta se zákl.mobil.telekom.službami 
tarif č. 3 "Neomezený s neomezenými daty"</t>
  </si>
  <si>
    <t>Ostatní spojení bez rozdílu tarifu (tarif č. 1 "Účtovaný", tarif č. 2 "Neomezený", tarif č. 3 "Neomezený s neomezenými daty")</t>
  </si>
  <si>
    <t>Měsíční paušál - Mobilní datová služba - FUP minimálně 10 GB</t>
  </si>
  <si>
    <t>Roamingová spojení mimo EU</t>
  </si>
  <si>
    <t>Příloha č. 4.1 - Ceník koncových tarifů</t>
  </si>
  <si>
    <t>Tarif č. 4 "Neomezený s neomezenými daty (omezená rychlost)"</t>
  </si>
  <si>
    <t>Zajištění služby Mobile Device Management ("MDM")</t>
  </si>
  <si>
    <t>Měsíční paušál - Standardní SIM karta se zákl.mobil.telekom.službami 
tarif č. 4 "Neomezený s neomezenými daty (omezená rychlost)"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</si>
</sst>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41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4" xfId="1" applyFont="1" applyFill="1" applyBorder="1" applyAlignment="1">
      <alignment vertical="center"/>
    </xf>
    <xf numFmtId="4" fontId="1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 indent="2"/>
    </xf>
    <xf numFmtId="4" fontId="1" fillId="0" borderId="4" xfId="1" applyNumberFormat="1" applyFont="1" applyBorder="1" applyAlignment="1">
      <alignment vertical="center"/>
    </xf>
    <xf numFmtId="4" fontId="1" fillId="3" borderId="4" xfId="1" applyNumberFormat="1" applyFont="1" applyFill="1" applyBorder="1" applyAlignment="1">
      <alignment vertical="center"/>
    </xf>
    <xf numFmtId="3" fontId="1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7" fillId="0" borderId="0" xfId="1" applyFont="1" applyAlignment="1">
      <alignment vertical="center"/>
    </xf>
    <xf numFmtId="3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4" fontId="1" fillId="0" borderId="6" xfId="1" applyNumberFormat="1" applyFont="1" applyBorder="1" applyAlignment="1">
      <alignment vertical="center"/>
    </xf>
    <xf numFmtId="4" fontId="1" fillId="3" borderId="6" xfId="1" applyNumberFormat="1" applyFont="1" applyFill="1" applyBorder="1" applyAlignment="1">
      <alignment vertical="center"/>
    </xf>
    <xf numFmtId="3" fontId="1" fillId="0" borderId="6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3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3" fontId="1" fillId="4" borderId="4" xfId="1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0" fillId="0" borderId="4" xfId="1" applyFont="1" applyBorder="1" applyAlignment="1">
      <alignment vertical="center"/>
    </xf>
    <xf numFmtId="0" fontId="0" fillId="0" borderId="4" xfId="1" applyFont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13" fillId="0" borderId="4" xfId="1" applyFont="1" applyBorder="1" applyAlignment="1">
      <alignment vertical="center" wrapText="1"/>
    </xf>
    <xf numFmtId="4" fontId="5" fillId="2" borderId="3" xfId="1" applyNumberFormat="1" applyFont="1" applyFill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10-06T08:39:16.27" personId="{00000000-0000-0000-0000-000000000000}" id="{41651F73-DD22-459F-A66F-37422FBD909D}">
    <text>Náhrada za pevné linky pro MmUL</text>
  </threadedComment>
  <threadedComment ref="D28" dT="2025-10-14T09:27:35.14" personId="{00000000-0000-0000-0000-000000000000}" id="{E4CCC4E4-0867-4313-B517-F1E9C101331D}">
    <text>Chybný počet? 438</text>
  </threadedComment>
  <threadedComment ref="D28" dT="2025-10-15T07:04:03.21" personId="{00000000-0000-0000-0000-000000000000}" id="{8E416C6B-7A6F-4FB6-AA39-B2B4E018D27C}" parentId="{E4CCC4E4-0867-4313-B517-F1E9C101331D}">
    <text>Vysvětleno, počet je takto v pořádku.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tabSelected="1" topLeftCell="A42" zoomScaleNormal="100" workbookViewId="0">
      <selection activeCell="H11" sqref="H11"/>
    </sheetView>
  </sheetViews>
  <sheetFormatPr defaultColWidth="0" defaultRowHeight="11.25" x14ac:dyDescent="0.2"/>
  <cols>
    <col min="1" max="1" width="2.33203125" style="1" customWidth="1"/>
    <col min="2" max="2" width="77.5" style="1" customWidth="1"/>
    <col min="3" max="3" width="10" style="1" bestFit="1" customWidth="1"/>
    <col min="4" max="4" width="10.83203125" style="3" customWidth="1"/>
    <col min="5" max="5" width="10.83203125" style="2" customWidth="1"/>
    <col min="6" max="7" width="13.33203125" style="1" customWidth="1"/>
    <col min="8" max="8" width="1.83203125" style="1" customWidth="1"/>
    <col min="9" max="16384" width="0" style="1" hidden="1"/>
  </cols>
  <sheetData>
    <row r="1" spans="2:7" ht="23.25" x14ac:dyDescent="0.2">
      <c r="B1" s="33" t="s">
        <v>53</v>
      </c>
    </row>
    <row r="2" spans="2:7" x14ac:dyDescent="0.2">
      <c r="B2" s="32" t="s">
        <v>40</v>
      </c>
    </row>
    <row r="3" spans="2:7" x14ac:dyDescent="0.2">
      <c r="B3" s="31"/>
    </row>
    <row r="4" spans="2:7" ht="18" x14ac:dyDescent="0.2">
      <c r="B4" s="28" t="s">
        <v>39</v>
      </c>
    </row>
    <row r="5" spans="2:7" ht="45" x14ac:dyDescent="0.2">
      <c r="B5" s="27" t="s">
        <v>1</v>
      </c>
      <c r="C5" s="26" t="s">
        <v>2</v>
      </c>
      <c r="D5" s="30"/>
      <c r="E5" s="25" t="s">
        <v>38</v>
      </c>
      <c r="F5" s="25" t="s">
        <v>29</v>
      </c>
      <c r="G5" s="25" t="s">
        <v>28</v>
      </c>
    </row>
    <row r="6" spans="2:7" x14ac:dyDescent="0.2">
      <c r="B6" s="12" t="s">
        <v>37</v>
      </c>
      <c r="C6" s="11" t="s">
        <v>3</v>
      </c>
      <c r="D6" s="29"/>
      <c r="E6" s="10">
        <f>D16++D22+D25+D28</f>
        <v>1656</v>
      </c>
      <c r="F6" s="9"/>
      <c r="G6" s="8">
        <f t="shared" ref="G6:G9" si="0">F6*E6</f>
        <v>0</v>
      </c>
    </row>
    <row r="7" spans="2:7" x14ac:dyDescent="0.2">
      <c r="B7" s="12" t="s">
        <v>36</v>
      </c>
      <c r="C7" s="11" t="s">
        <v>3</v>
      </c>
      <c r="D7" s="29"/>
      <c r="E7" s="10">
        <f>D51+D52+D53</f>
        <v>64</v>
      </c>
      <c r="F7" s="9"/>
      <c r="G7" s="8">
        <f t="shared" si="0"/>
        <v>0</v>
      </c>
    </row>
    <row r="8" spans="2:7" x14ac:dyDescent="0.2">
      <c r="B8" s="12" t="s">
        <v>35</v>
      </c>
      <c r="C8" s="11" t="s">
        <v>3</v>
      </c>
      <c r="D8" s="29"/>
      <c r="E8" s="10">
        <f>D56+D57+D58+D59+D60</f>
        <v>735</v>
      </c>
      <c r="F8" s="9"/>
      <c r="G8" s="8">
        <f t="shared" si="0"/>
        <v>0</v>
      </c>
    </row>
    <row r="9" spans="2:7" x14ac:dyDescent="0.2">
      <c r="B9" s="12" t="s">
        <v>34</v>
      </c>
      <c r="C9" s="11" t="s">
        <v>3</v>
      </c>
      <c r="D9" s="29"/>
      <c r="E9" s="10">
        <f>E6</f>
        <v>1656</v>
      </c>
      <c r="F9" s="9"/>
      <c r="G9" s="8">
        <f t="shared" si="0"/>
        <v>0</v>
      </c>
    </row>
    <row r="10" spans="2:7" x14ac:dyDescent="0.2">
      <c r="B10" s="12" t="s">
        <v>33</v>
      </c>
      <c r="C10" s="11" t="s">
        <v>3</v>
      </c>
      <c r="D10" s="29"/>
      <c r="E10" s="10">
        <f>D63</f>
        <v>1720</v>
      </c>
      <c r="F10" s="9"/>
      <c r="G10" s="8">
        <f>F10*E10</f>
        <v>0</v>
      </c>
    </row>
    <row r="11" spans="2:7" x14ac:dyDescent="0.2">
      <c r="B11" s="37" t="s">
        <v>55</v>
      </c>
      <c r="C11" s="11" t="s">
        <v>3</v>
      </c>
      <c r="D11" s="29"/>
      <c r="E11" s="10">
        <v>438</v>
      </c>
      <c r="F11" s="9"/>
      <c r="G11" s="8">
        <f>F11*E11</f>
        <v>0</v>
      </c>
    </row>
    <row r="12" spans="2:7" x14ac:dyDescent="0.2">
      <c r="B12" s="7"/>
      <c r="C12" s="2"/>
      <c r="E12" s="3"/>
      <c r="F12" s="6"/>
      <c r="G12" s="6"/>
    </row>
    <row r="13" spans="2:7" ht="18" x14ac:dyDescent="0.2">
      <c r="B13" s="28" t="s">
        <v>32</v>
      </c>
      <c r="C13" s="2"/>
      <c r="E13" s="3"/>
      <c r="F13" s="6"/>
      <c r="G13" s="6"/>
    </row>
    <row r="14" spans="2:7" ht="45" x14ac:dyDescent="0.2">
      <c r="B14" s="27" t="s">
        <v>1</v>
      </c>
      <c r="C14" s="26" t="s">
        <v>2</v>
      </c>
      <c r="D14" s="25" t="s">
        <v>31</v>
      </c>
      <c r="E14" s="25" t="s">
        <v>30</v>
      </c>
      <c r="F14" s="25" t="s">
        <v>29</v>
      </c>
      <c r="G14" s="25" t="s">
        <v>28</v>
      </c>
    </row>
    <row r="15" spans="2:7" x14ac:dyDescent="0.2">
      <c r="B15" s="24" t="s">
        <v>27</v>
      </c>
      <c r="C15" s="23"/>
      <c r="D15" s="22"/>
      <c r="E15" s="22"/>
      <c r="F15" s="22"/>
      <c r="G15" s="22"/>
    </row>
    <row r="16" spans="2:7" ht="22.5" x14ac:dyDescent="0.2">
      <c r="B16" s="35" t="s">
        <v>47</v>
      </c>
      <c r="C16" s="11" t="s">
        <v>3</v>
      </c>
      <c r="D16" s="10">
        <v>792</v>
      </c>
      <c r="E16" s="10">
        <f>D16*48</f>
        <v>38016</v>
      </c>
      <c r="F16" s="9"/>
      <c r="G16" s="8">
        <f>F16*E16</f>
        <v>0</v>
      </c>
    </row>
    <row r="17" spans="2:7" x14ac:dyDescent="0.2">
      <c r="B17" s="34" t="s">
        <v>43</v>
      </c>
      <c r="C17" s="11" t="s">
        <v>18</v>
      </c>
      <c r="D17" s="10">
        <v>42000</v>
      </c>
      <c r="E17" s="10">
        <f>D17*48</f>
        <v>2016000</v>
      </c>
      <c r="F17" s="9"/>
      <c r="G17" s="8">
        <f t="shared" ref="G17:G19" si="1">F17*E17</f>
        <v>0</v>
      </c>
    </row>
    <row r="18" spans="2:7" x14ac:dyDescent="0.2">
      <c r="B18" s="34" t="s">
        <v>44</v>
      </c>
      <c r="C18" s="11" t="s">
        <v>18</v>
      </c>
      <c r="D18" s="10">
        <v>12300</v>
      </c>
      <c r="E18" s="10">
        <f>D18*48</f>
        <v>590400</v>
      </c>
      <c r="F18" s="9"/>
      <c r="G18" s="8">
        <f t="shared" si="1"/>
        <v>0</v>
      </c>
    </row>
    <row r="19" spans="2:7" x14ac:dyDescent="0.2">
      <c r="B19" s="12" t="s">
        <v>25</v>
      </c>
      <c r="C19" s="11" t="s">
        <v>3</v>
      </c>
      <c r="D19" s="10">
        <v>9000</v>
      </c>
      <c r="E19" s="10">
        <f>D19*48</f>
        <v>432000</v>
      </c>
      <c r="F19" s="9"/>
      <c r="G19" s="8">
        <f t="shared" si="1"/>
        <v>0</v>
      </c>
    </row>
    <row r="20" spans="2:7" x14ac:dyDescent="0.2">
      <c r="C20" s="2"/>
      <c r="E20" s="3"/>
      <c r="F20" s="6"/>
      <c r="G20" s="6"/>
    </row>
    <row r="21" spans="2:7" x14ac:dyDescent="0.2">
      <c r="B21" s="21" t="s">
        <v>24</v>
      </c>
      <c r="C21" s="15"/>
      <c r="D21" s="14"/>
      <c r="E21" s="14"/>
      <c r="F21" s="14"/>
      <c r="G21" s="14"/>
    </row>
    <row r="22" spans="2:7" ht="22.5" x14ac:dyDescent="0.2">
      <c r="B22" s="35" t="s">
        <v>48</v>
      </c>
      <c r="C22" s="20" t="s">
        <v>3</v>
      </c>
      <c r="D22" s="19">
        <v>290</v>
      </c>
      <c r="E22" s="19">
        <f>D22*48</f>
        <v>13920</v>
      </c>
      <c r="F22" s="18"/>
      <c r="G22" s="17">
        <f>F22*E22</f>
        <v>0</v>
      </c>
    </row>
    <row r="23" spans="2:7" x14ac:dyDescent="0.2">
      <c r="C23" s="2"/>
      <c r="E23" s="3"/>
      <c r="F23" s="6"/>
      <c r="G23" s="6"/>
    </row>
    <row r="24" spans="2:7" x14ac:dyDescent="0.2">
      <c r="B24" s="21" t="s">
        <v>46</v>
      </c>
      <c r="C24" s="15"/>
      <c r="D24" s="14"/>
      <c r="E24" s="14"/>
      <c r="F24" s="14"/>
      <c r="G24" s="14"/>
    </row>
    <row r="25" spans="2:7" ht="22.5" x14ac:dyDescent="0.2">
      <c r="B25" s="35" t="s">
        <v>49</v>
      </c>
      <c r="C25" s="20" t="s">
        <v>3</v>
      </c>
      <c r="D25" s="19">
        <v>36</v>
      </c>
      <c r="E25" s="19">
        <f>D25*48</f>
        <v>1728</v>
      </c>
      <c r="F25" s="18"/>
      <c r="G25" s="17">
        <f>F25*E25</f>
        <v>0</v>
      </c>
    </row>
    <row r="26" spans="2:7" x14ac:dyDescent="0.2">
      <c r="B26" s="36"/>
      <c r="C26" s="2"/>
      <c r="E26" s="3"/>
      <c r="F26" s="6"/>
      <c r="G26" s="6"/>
    </row>
    <row r="27" spans="2:7" x14ac:dyDescent="0.2">
      <c r="B27" s="21" t="s">
        <v>54</v>
      </c>
      <c r="C27" s="15"/>
      <c r="D27" s="14"/>
      <c r="E27" s="14"/>
      <c r="F27" s="14"/>
      <c r="G27" s="14"/>
    </row>
    <row r="28" spans="2:7" ht="22.5" x14ac:dyDescent="0.2">
      <c r="B28" s="35" t="s">
        <v>56</v>
      </c>
      <c r="C28" s="11" t="s">
        <v>3</v>
      </c>
      <c r="D28" s="10">
        <v>538</v>
      </c>
      <c r="E28" s="10">
        <f>D28*48</f>
        <v>25824</v>
      </c>
      <c r="F28" s="9"/>
      <c r="G28" s="8">
        <f>F28*E28</f>
        <v>0</v>
      </c>
    </row>
    <row r="29" spans="2:7" x14ac:dyDescent="0.2">
      <c r="C29" s="2"/>
      <c r="E29" s="3"/>
      <c r="F29" s="6"/>
      <c r="G29" s="6"/>
    </row>
    <row r="30" spans="2:7" x14ac:dyDescent="0.2">
      <c r="B30" s="16" t="s">
        <v>50</v>
      </c>
      <c r="C30" s="2"/>
      <c r="E30" s="3"/>
      <c r="F30" s="6"/>
      <c r="G30" s="6"/>
    </row>
    <row r="31" spans="2:7" x14ac:dyDescent="0.2">
      <c r="B31" s="12" t="s">
        <v>23</v>
      </c>
      <c r="C31" s="11" t="s">
        <v>3</v>
      </c>
      <c r="D31" s="10">
        <v>250</v>
      </c>
      <c r="E31" s="10">
        <f>D31*48</f>
        <v>12000</v>
      </c>
      <c r="F31" s="9"/>
      <c r="G31" s="8">
        <f>F31*E31</f>
        <v>0</v>
      </c>
    </row>
    <row r="32" spans="2:7" x14ac:dyDescent="0.2">
      <c r="B32" s="12" t="s">
        <v>22</v>
      </c>
      <c r="C32" s="11" t="s">
        <v>3</v>
      </c>
      <c r="D32" s="10">
        <v>390</v>
      </c>
      <c r="E32" s="10">
        <f>D32*48</f>
        <v>18720</v>
      </c>
      <c r="F32" s="9"/>
      <c r="G32" s="8">
        <f>F32*E32</f>
        <v>0</v>
      </c>
    </row>
    <row r="33" spans="2:7" x14ac:dyDescent="0.2">
      <c r="B33" s="12" t="s">
        <v>21</v>
      </c>
      <c r="C33" s="11" t="s">
        <v>3</v>
      </c>
      <c r="D33" s="10">
        <v>22</v>
      </c>
      <c r="E33" s="10">
        <f>D33*48</f>
        <v>1056</v>
      </c>
      <c r="F33" s="9"/>
      <c r="G33" s="8">
        <f>F33*E33</f>
        <v>0</v>
      </c>
    </row>
    <row r="34" spans="2:7" x14ac:dyDescent="0.2">
      <c r="B34" s="12" t="s">
        <v>20</v>
      </c>
      <c r="C34" s="11" t="s">
        <v>18</v>
      </c>
      <c r="D34" s="10">
        <v>314</v>
      </c>
      <c r="E34" s="10">
        <f>D34*48</f>
        <v>15072</v>
      </c>
      <c r="F34" s="9"/>
      <c r="G34" s="8">
        <f>F34*E34</f>
        <v>0</v>
      </c>
    </row>
    <row r="35" spans="2:7" x14ac:dyDescent="0.2">
      <c r="B35" s="12" t="s">
        <v>19</v>
      </c>
      <c r="C35" s="11" t="s">
        <v>18</v>
      </c>
      <c r="D35" s="10">
        <v>100</v>
      </c>
      <c r="E35" s="10">
        <f>D35*48</f>
        <v>4800</v>
      </c>
      <c r="F35" s="9"/>
      <c r="G35" s="8">
        <f>F35*E35</f>
        <v>0</v>
      </c>
    </row>
    <row r="36" spans="2:7" x14ac:dyDescent="0.2">
      <c r="C36" s="2"/>
      <c r="E36" s="3"/>
      <c r="F36" s="6"/>
      <c r="G36" s="6"/>
    </row>
    <row r="37" spans="2:7" x14ac:dyDescent="0.2">
      <c r="B37" s="16" t="s">
        <v>52</v>
      </c>
      <c r="C37" s="2"/>
      <c r="E37" s="3"/>
      <c r="F37" s="6"/>
      <c r="G37" s="6"/>
    </row>
    <row r="38" spans="2:7" x14ac:dyDescent="0.2">
      <c r="B38" s="12" t="s">
        <v>17</v>
      </c>
      <c r="C38" s="11" t="s">
        <v>3</v>
      </c>
      <c r="D38" s="10">
        <v>10</v>
      </c>
      <c r="E38" s="10">
        <f t="shared" ref="E38:E44" si="2">D38*48</f>
        <v>480</v>
      </c>
      <c r="F38" s="9"/>
      <c r="G38" s="8">
        <f t="shared" ref="G38:G44" si="3">F38*E38</f>
        <v>0</v>
      </c>
    </row>
    <row r="39" spans="2:7" x14ac:dyDescent="0.2">
      <c r="B39" s="12" t="s">
        <v>16</v>
      </c>
      <c r="C39" s="11" t="s">
        <v>3</v>
      </c>
      <c r="D39" s="10">
        <v>10</v>
      </c>
      <c r="E39" s="10">
        <f t="shared" si="2"/>
        <v>480</v>
      </c>
      <c r="F39" s="9"/>
      <c r="G39" s="8">
        <f t="shared" si="3"/>
        <v>0</v>
      </c>
    </row>
    <row r="40" spans="2:7" x14ac:dyDescent="0.2">
      <c r="B40" s="12" t="s">
        <v>15</v>
      </c>
      <c r="C40" s="11" t="s">
        <v>3</v>
      </c>
      <c r="D40" s="10">
        <v>10</v>
      </c>
      <c r="E40" s="10">
        <f t="shared" si="2"/>
        <v>480</v>
      </c>
      <c r="F40" s="9"/>
      <c r="G40" s="8">
        <f t="shared" si="3"/>
        <v>0</v>
      </c>
    </row>
    <row r="41" spans="2:7" x14ac:dyDescent="0.2">
      <c r="B41" s="12" t="s">
        <v>14</v>
      </c>
      <c r="C41" s="11" t="s">
        <v>3</v>
      </c>
      <c r="D41" s="10">
        <v>10</v>
      </c>
      <c r="E41" s="10">
        <f t="shared" si="2"/>
        <v>480</v>
      </c>
      <c r="F41" s="9"/>
      <c r="G41" s="8">
        <f t="shared" si="3"/>
        <v>0</v>
      </c>
    </row>
    <row r="42" spans="2:7" x14ac:dyDescent="0.2">
      <c r="B42" s="12" t="s">
        <v>13</v>
      </c>
      <c r="C42" s="11" t="s">
        <v>3</v>
      </c>
      <c r="D42" s="10">
        <v>4</v>
      </c>
      <c r="E42" s="10">
        <f t="shared" si="2"/>
        <v>192</v>
      </c>
      <c r="F42" s="9"/>
      <c r="G42" s="8">
        <f t="shared" si="3"/>
        <v>0</v>
      </c>
    </row>
    <row r="43" spans="2:7" x14ac:dyDescent="0.2">
      <c r="B43" s="12" t="s">
        <v>12</v>
      </c>
      <c r="C43" s="11" t="s">
        <v>3</v>
      </c>
      <c r="D43" s="10">
        <v>22</v>
      </c>
      <c r="E43" s="10">
        <f t="shared" si="2"/>
        <v>1056</v>
      </c>
      <c r="F43" s="9"/>
      <c r="G43" s="8">
        <f t="shared" si="3"/>
        <v>0</v>
      </c>
    </row>
    <row r="44" spans="2:7" x14ac:dyDescent="0.2">
      <c r="B44" s="34" t="s">
        <v>45</v>
      </c>
      <c r="C44" s="11" t="s">
        <v>3</v>
      </c>
      <c r="D44" s="10">
        <v>1</v>
      </c>
      <c r="E44" s="10">
        <f t="shared" si="2"/>
        <v>48</v>
      </c>
      <c r="F44" s="9"/>
      <c r="G44" s="8">
        <f t="shared" si="3"/>
        <v>0</v>
      </c>
    </row>
    <row r="45" spans="2:7" x14ac:dyDescent="0.2">
      <c r="C45" s="2"/>
      <c r="E45" s="3"/>
      <c r="F45" s="6"/>
      <c r="G45" s="6"/>
    </row>
    <row r="46" spans="2:7" x14ac:dyDescent="0.2">
      <c r="B46" s="13" t="s">
        <v>11</v>
      </c>
      <c r="C46" s="15"/>
      <c r="D46" s="14"/>
      <c r="E46" s="14"/>
      <c r="F46" s="14"/>
      <c r="G46" s="14"/>
    </row>
    <row r="47" spans="2:7" x14ac:dyDescent="0.2">
      <c r="B47" s="12" t="s">
        <v>10</v>
      </c>
      <c r="C47" s="11" t="s">
        <v>3</v>
      </c>
      <c r="D47" s="10">
        <f>D16+D22</f>
        <v>1082</v>
      </c>
      <c r="E47" s="10">
        <f>D47*48</f>
        <v>51936</v>
      </c>
      <c r="F47" s="9"/>
      <c r="G47" s="8">
        <f>F47*E47</f>
        <v>0</v>
      </c>
    </row>
    <row r="48" spans="2:7" x14ac:dyDescent="0.2">
      <c r="B48" s="12" t="s">
        <v>26</v>
      </c>
      <c r="C48" s="11" t="s">
        <v>18</v>
      </c>
      <c r="D48" s="10">
        <v>37000</v>
      </c>
      <c r="E48" s="10">
        <f>D48*48</f>
        <v>1776000</v>
      </c>
      <c r="F48" s="8"/>
      <c r="G48" s="8">
        <f>F48*E48</f>
        <v>0</v>
      </c>
    </row>
    <row r="49" spans="2:7" x14ac:dyDescent="0.2">
      <c r="C49" s="2"/>
      <c r="E49" s="3"/>
      <c r="F49" s="6"/>
      <c r="G49" s="6"/>
    </row>
    <row r="50" spans="2:7" x14ac:dyDescent="0.2">
      <c r="B50" s="13" t="s">
        <v>9</v>
      </c>
      <c r="C50" s="2"/>
      <c r="E50" s="3"/>
      <c r="F50" s="6"/>
      <c r="G50" s="6"/>
    </row>
    <row r="51" spans="2:7" x14ac:dyDescent="0.2">
      <c r="B51" s="34" t="s">
        <v>51</v>
      </c>
      <c r="C51" s="11" t="s">
        <v>3</v>
      </c>
      <c r="D51" s="10">
        <v>22</v>
      </c>
      <c r="E51" s="10">
        <f>D51*48</f>
        <v>1056</v>
      </c>
      <c r="F51" s="9"/>
      <c r="G51" s="8">
        <f>F51*E51</f>
        <v>0</v>
      </c>
    </row>
    <row r="52" spans="2:7" x14ac:dyDescent="0.2">
      <c r="B52" s="12" t="s">
        <v>6</v>
      </c>
      <c r="C52" s="11" t="s">
        <v>3</v>
      </c>
      <c r="D52" s="10">
        <v>36</v>
      </c>
      <c r="E52" s="10">
        <f>D52*48</f>
        <v>1728</v>
      </c>
      <c r="F52" s="9"/>
      <c r="G52" s="8">
        <f>F52*E52</f>
        <v>0</v>
      </c>
    </row>
    <row r="53" spans="2:7" x14ac:dyDescent="0.2">
      <c r="B53" s="34" t="s">
        <v>41</v>
      </c>
      <c r="C53" s="11" t="s">
        <v>3</v>
      </c>
      <c r="D53" s="10">
        <v>6</v>
      </c>
      <c r="E53" s="10">
        <f>D53*48</f>
        <v>288</v>
      </c>
      <c r="F53" s="9"/>
      <c r="G53" s="8">
        <f>F53*E53</f>
        <v>0</v>
      </c>
    </row>
    <row r="54" spans="2:7" x14ac:dyDescent="0.2">
      <c r="B54" s="7"/>
      <c r="C54" s="2"/>
      <c r="E54" s="3"/>
      <c r="F54" s="6"/>
      <c r="G54" s="6"/>
    </row>
    <row r="55" spans="2:7" x14ac:dyDescent="0.2">
      <c r="B55" s="13" t="s">
        <v>8</v>
      </c>
      <c r="C55" s="2"/>
      <c r="E55" s="3"/>
      <c r="F55" s="6"/>
      <c r="G55" s="6"/>
    </row>
    <row r="56" spans="2:7" x14ac:dyDescent="0.2">
      <c r="B56" s="34" t="s">
        <v>42</v>
      </c>
      <c r="C56" s="11" t="s">
        <v>3</v>
      </c>
      <c r="D56" s="10">
        <v>141</v>
      </c>
      <c r="E56" s="10">
        <f>D56*48</f>
        <v>6768</v>
      </c>
      <c r="F56" s="9"/>
      <c r="G56" s="8">
        <f>F56*E56</f>
        <v>0</v>
      </c>
    </row>
    <row r="57" spans="2:7" x14ac:dyDescent="0.2">
      <c r="B57" s="34" t="s">
        <v>7</v>
      </c>
      <c r="C57" s="11" t="s">
        <v>3</v>
      </c>
      <c r="D57" s="10">
        <v>313</v>
      </c>
      <c r="E57" s="10">
        <f>D57*48</f>
        <v>15024</v>
      </c>
      <c r="F57" s="9"/>
      <c r="G57" s="8">
        <f>F57*E57</f>
        <v>0</v>
      </c>
    </row>
    <row r="58" spans="2:7" x14ac:dyDescent="0.2">
      <c r="B58" s="34" t="s">
        <v>51</v>
      </c>
      <c r="C58" s="11" t="s">
        <v>3</v>
      </c>
      <c r="D58" s="10">
        <v>104</v>
      </c>
      <c r="E58" s="10">
        <f>D58*48</f>
        <v>4992</v>
      </c>
      <c r="F58" s="9"/>
      <c r="G58" s="8">
        <f>F58*E58</f>
        <v>0</v>
      </c>
    </row>
    <row r="59" spans="2:7" x14ac:dyDescent="0.2">
      <c r="B59" s="12" t="s">
        <v>6</v>
      </c>
      <c r="C59" s="11" t="s">
        <v>3</v>
      </c>
      <c r="D59" s="10">
        <v>137</v>
      </c>
      <c r="E59" s="10">
        <f>D59*48</f>
        <v>6576</v>
      </c>
      <c r="F59" s="9"/>
      <c r="G59" s="8">
        <f>F59*E59</f>
        <v>0</v>
      </c>
    </row>
    <row r="60" spans="2:7" x14ac:dyDescent="0.2">
      <c r="B60" s="34" t="s">
        <v>41</v>
      </c>
      <c r="C60" s="11" t="s">
        <v>3</v>
      </c>
      <c r="D60" s="10">
        <v>40</v>
      </c>
      <c r="E60" s="10">
        <f>D60*48</f>
        <v>1920</v>
      </c>
      <c r="F60" s="9"/>
      <c r="G60" s="8">
        <f>F60*E60</f>
        <v>0</v>
      </c>
    </row>
    <row r="61" spans="2:7" x14ac:dyDescent="0.2">
      <c r="B61" s="7"/>
      <c r="C61" s="2"/>
      <c r="E61" s="3"/>
      <c r="F61" s="6"/>
      <c r="G61" s="6"/>
    </row>
    <row r="62" spans="2:7" x14ac:dyDescent="0.2">
      <c r="B62" s="13" t="s">
        <v>0</v>
      </c>
      <c r="C62" s="2"/>
      <c r="E62" s="3"/>
      <c r="F62" s="6"/>
      <c r="G62" s="6"/>
    </row>
    <row r="63" spans="2:7" x14ac:dyDescent="0.2">
      <c r="B63" s="12" t="s">
        <v>5</v>
      </c>
      <c r="C63" s="11" t="s">
        <v>3</v>
      </c>
      <c r="D63" s="10">
        <f>D16+D22+D25+D28+D51+D52+D53</f>
        <v>1720</v>
      </c>
      <c r="E63" s="10">
        <f>D63*48</f>
        <v>82560</v>
      </c>
      <c r="F63" s="9"/>
      <c r="G63" s="8">
        <f>F63*E63</f>
        <v>0</v>
      </c>
    </row>
    <row r="64" spans="2:7" x14ac:dyDescent="0.2">
      <c r="B64" s="7"/>
      <c r="C64" s="2"/>
      <c r="E64" s="3"/>
      <c r="F64" s="6"/>
      <c r="G64" s="6"/>
    </row>
    <row r="65" spans="2:7" s="4" customFormat="1" ht="26.25" customHeight="1" x14ac:dyDescent="0.2">
      <c r="B65" s="5" t="s">
        <v>4</v>
      </c>
      <c r="C65" s="5"/>
      <c r="D65" s="38">
        <f>SUM(G5:G64)</f>
        <v>0</v>
      </c>
      <c r="E65" s="39"/>
      <c r="F65" s="39"/>
      <c r="G65" s="40"/>
    </row>
  </sheetData>
  <mergeCells count="1">
    <mergeCell ref="D65:G65"/>
  </mergeCells>
  <printOptions horizontalCentered="1"/>
  <pageMargins left="0.19685039370078741" right="0.19685039370078741" top="0.78740157480314965" bottom="0.78740157480314965" header="0.39370078740157483" footer="0.39370078740157483"/>
  <pageSetup paperSize="9" scale="91" fitToHeight="3" orientation="portrait" horizontalDpi="4294967294" verticalDpi="0" r:id="rId1"/>
  <headerFooter>
    <oddFooter>&amp;L&amp;A&amp;RStrana 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 koncových tarifů</vt:lpstr>
      <vt:lpstr>'Ceník koncových tarifů'!Oblast_tisku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2021-10-13T10:00:55Z</dcterms:created>
  <dcterms:modified xsi:type="dcterms:W3CDTF">2025-10-15T07:20:30Z</dcterms:modified>
</cp:coreProperties>
</file>