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Pavel Krajovsky\Desktop\rozpočtář\Koníř zámek Trmice\"/>
    </mc:Choice>
  </mc:AlternateContent>
  <bookViews>
    <workbookView xWindow="0" yWindow="0" windowWidth="0" windowHeight="0"/>
  </bookViews>
  <sheets>
    <sheet name="Rekapitulace stavby" sheetId="1" r:id="rId1"/>
    <sheet name="01 - Vytápění" sheetId="2" r:id="rId2"/>
    <sheet name="02 - Elektroinstalace" sheetId="3" r:id="rId3"/>
    <sheet name="03 - MaR elektro" sheetId="4" r:id="rId4"/>
    <sheet name="04 - Stavební část" sheetId="5" r:id="rId5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'01 - Vytápění'!$C$134:$K$865</definedName>
    <definedName name="_xlnm.Print_Area" localSheetId="1">'01 - Vytápění'!$C$4:$J$76,'01 - Vytápění'!$C$82:$J$116,'01 - Vytápění'!$C$122:$J$865</definedName>
    <definedName name="_xlnm.Print_Titles" localSheetId="1">'01 - Vytápění'!$134:$134</definedName>
    <definedName name="_xlnm._FilterDatabase" localSheetId="2" hidden="1">'02 - Elektroinstalace'!$C$118:$K$142</definedName>
    <definedName name="_xlnm.Print_Area" localSheetId="2">'02 - Elektroinstalace'!$C$4:$J$76,'02 - Elektroinstalace'!$C$82:$J$100,'02 - Elektroinstalace'!$C$106:$J$142</definedName>
    <definedName name="_xlnm.Print_Titles" localSheetId="2">'02 - Elektroinstalace'!$118:$118</definedName>
    <definedName name="_xlnm._FilterDatabase" localSheetId="3" hidden="1">'03 - MaR elektro'!$C$115:$K$236</definedName>
    <definedName name="_xlnm.Print_Area" localSheetId="3">'03 - MaR elektro'!$C$4:$J$76,'03 - MaR elektro'!$C$82:$J$97,'03 - MaR elektro'!$C$103:$J$236</definedName>
    <definedName name="_xlnm.Print_Titles" localSheetId="3">'03 - MaR elektro'!$115:$115</definedName>
    <definedName name="_xlnm._FilterDatabase" localSheetId="4" hidden="1">'04 - Stavební část'!$C$122:$K$174</definedName>
    <definedName name="_xlnm.Print_Area" localSheetId="4">'04 - Stavební část'!$C$4:$J$76,'04 - Stavební část'!$C$82:$J$104,'04 - Stavební část'!$C$110:$J$174</definedName>
    <definedName name="_xlnm.Print_Titles" localSheetId="4">'04 - Stavební část'!$122:$122</definedName>
  </definedNames>
  <calcPr/>
</workbook>
</file>

<file path=xl/calcChain.xml><?xml version="1.0" encoding="utf-8"?>
<calcChain xmlns="http://schemas.openxmlformats.org/spreadsheetml/2006/main">
  <c i="5" l="1" r="J37"/>
  <c r="J36"/>
  <c i="1" r="AY98"/>
  <c i="5" r="J35"/>
  <c i="1" r="AX98"/>
  <c i="5" r="BI172"/>
  <c r="BH172"/>
  <c r="BG172"/>
  <c r="BF172"/>
  <c r="T172"/>
  <c r="T171"/>
  <c r="R172"/>
  <c r="R171"/>
  <c r="P172"/>
  <c r="P171"/>
  <c r="BI168"/>
  <c r="BH168"/>
  <c r="BG168"/>
  <c r="BF168"/>
  <c r="T168"/>
  <c r="T167"/>
  <c r="R168"/>
  <c r="R167"/>
  <c r="P168"/>
  <c r="P167"/>
  <c r="BI164"/>
  <c r="BH164"/>
  <c r="BG164"/>
  <c r="BF164"/>
  <c r="T164"/>
  <c r="T163"/>
  <c r="T162"/>
  <c r="R164"/>
  <c r="R163"/>
  <c r="R162"/>
  <c r="P164"/>
  <c r="P163"/>
  <c r="P162"/>
  <c r="BI159"/>
  <c r="BH159"/>
  <c r="BG159"/>
  <c r="BF159"/>
  <c r="T159"/>
  <c r="R159"/>
  <c r="P159"/>
  <c r="BI154"/>
  <c r="BH154"/>
  <c r="BG154"/>
  <c r="BF154"/>
  <c r="T154"/>
  <c r="R154"/>
  <c r="P154"/>
  <c r="BI150"/>
  <c r="BH150"/>
  <c r="BG150"/>
  <c r="BF150"/>
  <c r="T150"/>
  <c r="R150"/>
  <c r="P150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1"/>
  <c r="BH131"/>
  <c r="BG131"/>
  <c r="BF131"/>
  <c r="T131"/>
  <c r="R131"/>
  <c r="P131"/>
  <c r="BI126"/>
  <c r="BH126"/>
  <c r="BG126"/>
  <c r="BF126"/>
  <c r="T126"/>
  <c r="R126"/>
  <c r="P126"/>
  <c r="J120"/>
  <c r="J119"/>
  <c r="F117"/>
  <c r="E115"/>
  <c r="J92"/>
  <c r="J91"/>
  <c r="F89"/>
  <c r="E87"/>
  <c r="J18"/>
  <c r="E18"/>
  <c r="F120"/>
  <c r="J17"/>
  <c r="J15"/>
  <c r="E15"/>
  <c r="F91"/>
  <c r="J14"/>
  <c r="J12"/>
  <c r="J117"/>
  <c r="E7"/>
  <c r="E113"/>
  <c i="4" r="J37"/>
  <c r="J36"/>
  <c i="1" r="AY97"/>
  <c i="4" r="J35"/>
  <c i="1" r="AX97"/>
  <c i="4"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5"/>
  <c r="BH225"/>
  <c r="BG225"/>
  <c r="BF225"/>
  <c r="T225"/>
  <c r="R225"/>
  <c r="P225"/>
  <c r="BI223"/>
  <c r="BH223"/>
  <c r="BG223"/>
  <c r="BF223"/>
  <c r="T223"/>
  <c r="R223"/>
  <c r="P223"/>
  <c r="BI221"/>
  <c r="BH221"/>
  <c r="BG221"/>
  <c r="BF221"/>
  <c r="T221"/>
  <c r="R221"/>
  <c r="P221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7"/>
  <c r="BH187"/>
  <c r="BG187"/>
  <c r="BF187"/>
  <c r="T187"/>
  <c r="R187"/>
  <c r="P187"/>
  <c r="BI185"/>
  <c r="BH185"/>
  <c r="BG185"/>
  <c r="BF185"/>
  <c r="T185"/>
  <c r="R185"/>
  <c r="P185"/>
  <c r="BI183"/>
  <c r="BH183"/>
  <c r="BG183"/>
  <c r="BF183"/>
  <c r="T183"/>
  <c r="R183"/>
  <c r="P183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5"/>
  <c r="BH175"/>
  <c r="BG175"/>
  <c r="BF175"/>
  <c r="T175"/>
  <c r="R175"/>
  <c r="P175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F110"/>
  <c r="E108"/>
  <c r="F89"/>
  <c r="E87"/>
  <c r="J24"/>
  <c r="E24"/>
  <c r="J113"/>
  <c r="J23"/>
  <c r="J21"/>
  <c r="E21"/>
  <c r="J112"/>
  <c r="J20"/>
  <c r="J18"/>
  <c r="E18"/>
  <c r="F92"/>
  <c r="J17"/>
  <c r="J15"/>
  <c r="E15"/>
  <c r="F91"/>
  <c r="J14"/>
  <c r="J12"/>
  <c r="J110"/>
  <c r="E7"/>
  <c r="E85"/>
  <c i="3" r="J37"/>
  <c r="J36"/>
  <c i="1" r="AY96"/>
  <c i="3" r="J35"/>
  <c i="1" r="AX96"/>
  <c i="3"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4"/>
  <c r="BH134"/>
  <c r="BG134"/>
  <c r="BF134"/>
  <c r="T134"/>
  <c r="R134"/>
  <c r="P134"/>
  <c r="BI122"/>
  <c r="BH122"/>
  <c r="BG122"/>
  <c r="BF122"/>
  <c r="T122"/>
  <c r="R122"/>
  <c r="P122"/>
  <c r="J116"/>
  <c r="J115"/>
  <c r="F113"/>
  <c r="E111"/>
  <c r="J92"/>
  <c r="J91"/>
  <c r="F89"/>
  <c r="E87"/>
  <c r="J18"/>
  <c r="E18"/>
  <c r="F116"/>
  <c r="J17"/>
  <c r="J15"/>
  <c r="E15"/>
  <c r="F115"/>
  <c r="J14"/>
  <c r="J12"/>
  <c r="J113"/>
  <c r="E7"/>
  <c r="E109"/>
  <c i="2" r="J37"/>
  <c r="J36"/>
  <c i="1" r="AY95"/>
  <c i="2" r="J35"/>
  <c i="1" r="AX95"/>
  <c i="2" r="BI864"/>
  <c r="BH864"/>
  <c r="BG864"/>
  <c r="BF864"/>
  <c r="T864"/>
  <c r="R864"/>
  <c r="P864"/>
  <c r="BI853"/>
  <c r="BH853"/>
  <c r="BG853"/>
  <c r="BF853"/>
  <c r="T853"/>
  <c r="R853"/>
  <c r="P853"/>
  <c r="BI851"/>
  <c r="BH851"/>
  <c r="BG851"/>
  <c r="BF851"/>
  <c r="T851"/>
  <c r="R851"/>
  <c r="P851"/>
  <c r="BI849"/>
  <c r="BH849"/>
  <c r="BG849"/>
  <c r="BF849"/>
  <c r="T849"/>
  <c r="R849"/>
  <c r="P849"/>
  <c r="BI847"/>
  <c r="BH847"/>
  <c r="BG847"/>
  <c r="BF847"/>
  <c r="T847"/>
  <c r="R847"/>
  <c r="P847"/>
  <c r="BI845"/>
  <c r="BH845"/>
  <c r="BG845"/>
  <c r="BF845"/>
  <c r="T845"/>
  <c r="R845"/>
  <c r="P845"/>
  <c r="BI836"/>
  <c r="BH836"/>
  <c r="BG836"/>
  <c r="BF836"/>
  <c r="T836"/>
  <c r="R836"/>
  <c r="P836"/>
  <c r="BI831"/>
  <c r="BH831"/>
  <c r="BG831"/>
  <c r="BF831"/>
  <c r="T831"/>
  <c r="R831"/>
  <c r="P831"/>
  <c r="BI827"/>
  <c r="BH827"/>
  <c r="BG827"/>
  <c r="BF827"/>
  <c r="T827"/>
  <c r="R827"/>
  <c r="P827"/>
  <c r="BI822"/>
  <c r="BH822"/>
  <c r="BG822"/>
  <c r="BF822"/>
  <c r="T822"/>
  <c r="R822"/>
  <c r="P822"/>
  <c r="BI819"/>
  <c r="BH819"/>
  <c r="BG819"/>
  <c r="BF819"/>
  <c r="T819"/>
  <c r="R819"/>
  <c r="P819"/>
  <c r="BI804"/>
  <c r="BH804"/>
  <c r="BG804"/>
  <c r="BF804"/>
  <c r="T804"/>
  <c r="T803"/>
  <c r="R804"/>
  <c r="R803"/>
  <c r="P804"/>
  <c r="P803"/>
  <c r="BI801"/>
  <c r="BH801"/>
  <c r="BG801"/>
  <c r="BF801"/>
  <c r="T801"/>
  <c r="R801"/>
  <c r="P801"/>
  <c r="BI795"/>
  <c r="BH795"/>
  <c r="BG795"/>
  <c r="BF795"/>
  <c r="T795"/>
  <c r="R795"/>
  <c r="P795"/>
  <c r="BI791"/>
  <c r="BH791"/>
  <c r="BG791"/>
  <c r="BF791"/>
  <c r="T791"/>
  <c r="R791"/>
  <c r="P791"/>
  <c r="BI785"/>
  <c r="BH785"/>
  <c r="BG785"/>
  <c r="BF785"/>
  <c r="T785"/>
  <c r="R785"/>
  <c r="P785"/>
  <c r="BI781"/>
  <c r="BH781"/>
  <c r="BG781"/>
  <c r="BF781"/>
  <c r="T781"/>
  <c r="R781"/>
  <c r="P781"/>
  <c r="BI765"/>
  <c r="BH765"/>
  <c r="BG765"/>
  <c r="BF765"/>
  <c r="T765"/>
  <c r="R765"/>
  <c r="P765"/>
  <c r="BI759"/>
  <c r="BH759"/>
  <c r="BG759"/>
  <c r="BF759"/>
  <c r="T759"/>
  <c r="R759"/>
  <c r="P759"/>
  <c r="BI753"/>
  <c r="BH753"/>
  <c r="BG753"/>
  <c r="BF753"/>
  <c r="T753"/>
  <c r="R753"/>
  <c r="P753"/>
  <c r="BI748"/>
  <c r="BH748"/>
  <c r="BG748"/>
  <c r="BF748"/>
  <c r="T748"/>
  <c r="R748"/>
  <c r="P748"/>
  <c r="BI742"/>
  <c r="BH742"/>
  <c r="BG742"/>
  <c r="BF742"/>
  <c r="T742"/>
  <c r="R742"/>
  <c r="P742"/>
  <c r="BI736"/>
  <c r="BH736"/>
  <c r="BG736"/>
  <c r="BF736"/>
  <c r="T736"/>
  <c r="R736"/>
  <c r="P736"/>
  <c r="BI730"/>
  <c r="BH730"/>
  <c r="BG730"/>
  <c r="BF730"/>
  <c r="T730"/>
  <c r="R730"/>
  <c r="P730"/>
  <c r="BI724"/>
  <c r="BH724"/>
  <c r="BG724"/>
  <c r="BF724"/>
  <c r="T724"/>
  <c r="R724"/>
  <c r="P724"/>
  <c r="BI718"/>
  <c r="BH718"/>
  <c r="BG718"/>
  <c r="BF718"/>
  <c r="T718"/>
  <c r="R718"/>
  <c r="P718"/>
  <c r="BI712"/>
  <c r="BH712"/>
  <c r="BG712"/>
  <c r="BF712"/>
  <c r="T712"/>
  <c r="R712"/>
  <c r="P712"/>
  <c r="BI706"/>
  <c r="BH706"/>
  <c r="BG706"/>
  <c r="BF706"/>
  <c r="T706"/>
  <c r="R706"/>
  <c r="P706"/>
  <c r="BI700"/>
  <c r="BH700"/>
  <c r="BG700"/>
  <c r="BF700"/>
  <c r="T700"/>
  <c r="R700"/>
  <c r="P700"/>
  <c r="BI694"/>
  <c r="BH694"/>
  <c r="BG694"/>
  <c r="BF694"/>
  <c r="T694"/>
  <c r="R694"/>
  <c r="P694"/>
  <c r="BI688"/>
  <c r="BH688"/>
  <c r="BG688"/>
  <c r="BF688"/>
  <c r="T688"/>
  <c r="R688"/>
  <c r="P688"/>
  <c r="BI678"/>
  <c r="BH678"/>
  <c r="BG678"/>
  <c r="BF678"/>
  <c r="T678"/>
  <c r="R678"/>
  <c r="P678"/>
  <c r="BI672"/>
  <c r="BH672"/>
  <c r="BG672"/>
  <c r="BF672"/>
  <c r="T672"/>
  <c r="R672"/>
  <c r="P672"/>
  <c r="BI664"/>
  <c r="BH664"/>
  <c r="BG664"/>
  <c r="BF664"/>
  <c r="T664"/>
  <c r="R664"/>
  <c r="P664"/>
  <c r="BI658"/>
  <c r="BH658"/>
  <c r="BG658"/>
  <c r="BF658"/>
  <c r="T658"/>
  <c r="R658"/>
  <c r="P658"/>
  <c r="BI652"/>
  <c r="BH652"/>
  <c r="BG652"/>
  <c r="BF652"/>
  <c r="T652"/>
  <c r="R652"/>
  <c r="P652"/>
  <c r="BI646"/>
  <c r="BH646"/>
  <c r="BG646"/>
  <c r="BF646"/>
  <c r="T646"/>
  <c r="R646"/>
  <c r="P646"/>
  <c r="BI636"/>
  <c r="BH636"/>
  <c r="BG636"/>
  <c r="BF636"/>
  <c r="T636"/>
  <c r="R636"/>
  <c r="P636"/>
  <c r="BI630"/>
  <c r="BH630"/>
  <c r="BG630"/>
  <c r="BF630"/>
  <c r="T630"/>
  <c r="R630"/>
  <c r="P630"/>
  <c r="BI618"/>
  <c r="BH618"/>
  <c r="BG618"/>
  <c r="BF618"/>
  <c r="T618"/>
  <c r="R618"/>
  <c r="P618"/>
  <c r="BI612"/>
  <c r="BH612"/>
  <c r="BG612"/>
  <c r="BF612"/>
  <c r="T612"/>
  <c r="R612"/>
  <c r="P612"/>
  <c r="BI606"/>
  <c r="BH606"/>
  <c r="BG606"/>
  <c r="BF606"/>
  <c r="T606"/>
  <c r="R606"/>
  <c r="P606"/>
  <c r="BI600"/>
  <c r="BH600"/>
  <c r="BG600"/>
  <c r="BF600"/>
  <c r="T600"/>
  <c r="R600"/>
  <c r="P600"/>
  <c r="BI594"/>
  <c r="BH594"/>
  <c r="BG594"/>
  <c r="BF594"/>
  <c r="T594"/>
  <c r="R594"/>
  <c r="P594"/>
  <c r="BI588"/>
  <c r="BH588"/>
  <c r="BG588"/>
  <c r="BF588"/>
  <c r="T588"/>
  <c r="R588"/>
  <c r="P588"/>
  <c r="BI580"/>
  <c r="BH580"/>
  <c r="BG580"/>
  <c r="BF580"/>
  <c r="T580"/>
  <c r="R580"/>
  <c r="P580"/>
  <c r="BI574"/>
  <c r="BH574"/>
  <c r="BG574"/>
  <c r="BF574"/>
  <c r="T574"/>
  <c r="R574"/>
  <c r="P574"/>
  <c r="BI569"/>
  <c r="BH569"/>
  <c r="BG569"/>
  <c r="BF569"/>
  <c r="T569"/>
  <c r="R569"/>
  <c r="P569"/>
  <c r="BI561"/>
  <c r="BH561"/>
  <c r="BG561"/>
  <c r="BF561"/>
  <c r="T561"/>
  <c r="R561"/>
  <c r="P561"/>
  <c r="BI555"/>
  <c r="BH555"/>
  <c r="BG555"/>
  <c r="BF555"/>
  <c r="T555"/>
  <c r="R555"/>
  <c r="P555"/>
  <c r="BI547"/>
  <c r="BH547"/>
  <c r="BG547"/>
  <c r="BF547"/>
  <c r="T547"/>
  <c r="R547"/>
  <c r="P547"/>
  <c r="BI537"/>
  <c r="BH537"/>
  <c r="BG537"/>
  <c r="BF537"/>
  <c r="T537"/>
  <c r="R537"/>
  <c r="P537"/>
  <c r="BI531"/>
  <c r="BH531"/>
  <c r="BG531"/>
  <c r="BF531"/>
  <c r="T531"/>
  <c r="R531"/>
  <c r="P531"/>
  <c r="BI525"/>
  <c r="BH525"/>
  <c r="BG525"/>
  <c r="BF525"/>
  <c r="T525"/>
  <c r="R525"/>
  <c r="P525"/>
  <c r="BI519"/>
  <c r="BH519"/>
  <c r="BG519"/>
  <c r="BF519"/>
  <c r="T519"/>
  <c r="R519"/>
  <c r="P519"/>
  <c r="BI513"/>
  <c r="BH513"/>
  <c r="BG513"/>
  <c r="BF513"/>
  <c r="T513"/>
  <c r="R513"/>
  <c r="P513"/>
  <c r="BI507"/>
  <c r="BH507"/>
  <c r="BG507"/>
  <c r="BF507"/>
  <c r="T507"/>
  <c r="R507"/>
  <c r="P507"/>
  <c r="BI499"/>
  <c r="BH499"/>
  <c r="BG499"/>
  <c r="BF499"/>
  <c r="T499"/>
  <c r="R499"/>
  <c r="P499"/>
  <c r="BI493"/>
  <c r="BH493"/>
  <c r="BG493"/>
  <c r="BF493"/>
  <c r="T493"/>
  <c r="R493"/>
  <c r="P493"/>
  <c r="BI487"/>
  <c r="BH487"/>
  <c r="BG487"/>
  <c r="BF487"/>
  <c r="T487"/>
  <c r="R487"/>
  <c r="P487"/>
  <c r="BI481"/>
  <c r="BH481"/>
  <c r="BG481"/>
  <c r="BF481"/>
  <c r="T481"/>
  <c r="R481"/>
  <c r="P481"/>
  <c r="BI473"/>
  <c r="BH473"/>
  <c r="BG473"/>
  <c r="BF473"/>
  <c r="T473"/>
  <c r="R473"/>
  <c r="P473"/>
  <c r="BI467"/>
  <c r="BH467"/>
  <c r="BG467"/>
  <c r="BF467"/>
  <c r="T467"/>
  <c r="R467"/>
  <c r="P467"/>
  <c r="BI461"/>
  <c r="BH461"/>
  <c r="BG461"/>
  <c r="BF461"/>
  <c r="T461"/>
  <c r="R461"/>
  <c r="P461"/>
  <c r="BI455"/>
  <c r="BH455"/>
  <c r="BG455"/>
  <c r="BF455"/>
  <c r="T455"/>
  <c r="R455"/>
  <c r="P455"/>
  <c r="BI449"/>
  <c r="BH449"/>
  <c r="BG449"/>
  <c r="BF449"/>
  <c r="T449"/>
  <c r="R449"/>
  <c r="P449"/>
  <c r="BI447"/>
  <c r="BH447"/>
  <c r="BG447"/>
  <c r="BF447"/>
  <c r="T447"/>
  <c r="R447"/>
  <c r="P447"/>
  <c r="BI441"/>
  <c r="BH441"/>
  <c r="BG441"/>
  <c r="BF441"/>
  <c r="T441"/>
  <c r="R441"/>
  <c r="P441"/>
  <c r="BI439"/>
  <c r="BH439"/>
  <c r="BG439"/>
  <c r="BF439"/>
  <c r="T439"/>
  <c r="R439"/>
  <c r="P439"/>
  <c r="BI437"/>
  <c r="BH437"/>
  <c r="BG437"/>
  <c r="BF437"/>
  <c r="T437"/>
  <c r="R437"/>
  <c r="P437"/>
  <c r="BI431"/>
  <c r="BH431"/>
  <c r="BG431"/>
  <c r="BF431"/>
  <c r="T431"/>
  <c r="R431"/>
  <c r="P431"/>
  <c r="BI426"/>
  <c r="BH426"/>
  <c r="BG426"/>
  <c r="BF426"/>
  <c r="T426"/>
  <c r="R426"/>
  <c r="P426"/>
  <c r="BI422"/>
  <c r="BH422"/>
  <c r="BG422"/>
  <c r="BF422"/>
  <c r="T422"/>
  <c r="R422"/>
  <c r="P422"/>
  <c r="BI417"/>
  <c r="BH417"/>
  <c r="BG417"/>
  <c r="BF417"/>
  <c r="T417"/>
  <c r="R417"/>
  <c r="P417"/>
  <c r="BI411"/>
  <c r="BH411"/>
  <c r="BG411"/>
  <c r="BF411"/>
  <c r="T411"/>
  <c r="R411"/>
  <c r="P411"/>
  <c r="BI405"/>
  <c r="BH405"/>
  <c r="BG405"/>
  <c r="BF405"/>
  <c r="T405"/>
  <c r="R405"/>
  <c r="P405"/>
  <c r="BI399"/>
  <c r="BH399"/>
  <c r="BG399"/>
  <c r="BF399"/>
  <c r="T399"/>
  <c r="R399"/>
  <c r="P399"/>
  <c r="BI393"/>
  <c r="BH393"/>
  <c r="BG393"/>
  <c r="BF393"/>
  <c r="T393"/>
  <c r="R393"/>
  <c r="P393"/>
  <c r="BI385"/>
  <c r="BH385"/>
  <c r="BG385"/>
  <c r="BF385"/>
  <c r="T385"/>
  <c r="R385"/>
  <c r="P385"/>
  <c r="BI380"/>
  <c r="BH380"/>
  <c r="BG380"/>
  <c r="BF380"/>
  <c r="T380"/>
  <c r="R380"/>
  <c r="P380"/>
  <c r="BI375"/>
  <c r="BH375"/>
  <c r="BG375"/>
  <c r="BF375"/>
  <c r="T375"/>
  <c r="R375"/>
  <c r="P375"/>
  <c r="BI370"/>
  <c r="BH370"/>
  <c r="BG370"/>
  <c r="BF370"/>
  <c r="T370"/>
  <c r="R370"/>
  <c r="P370"/>
  <c r="BI365"/>
  <c r="BH365"/>
  <c r="BG365"/>
  <c r="BF365"/>
  <c r="T365"/>
  <c r="R365"/>
  <c r="P365"/>
  <c r="BI361"/>
  <c r="BH361"/>
  <c r="BG361"/>
  <c r="BF361"/>
  <c r="T361"/>
  <c r="R361"/>
  <c r="P361"/>
  <c r="BI355"/>
  <c r="BH355"/>
  <c r="BG355"/>
  <c r="BF355"/>
  <c r="T355"/>
  <c r="R355"/>
  <c r="P355"/>
  <c r="BI349"/>
  <c r="BH349"/>
  <c r="BG349"/>
  <c r="BF349"/>
  <c r="T349"/>
  <c r="R349"/>
  <c r="P349"/>
  <c r="BI341"/>
  <c r="BH341"/>
  <c r="BG341"/>
  <c r="BF341"/>
  <c r="T341"/>
  <c r="R341"/>
  <c r="P341"/>
  <c r="BI335"/>
  <c r="BH335"/>
  <c r="BG335"/>
  <c r="BF335"/>
  <c r="T335"/>
  <c r="R335"/>
  <c r="P335"/>
  <c r="BI329"/>
  <c r="BH329"/>
  <c r="BG329"/>
  <c r="BF329"/>
  <c r="T329"/>
  <c r="R329"/>
  <c r="P329"/>
  <c r="BI321"/>
  <c r="BH321"/>
  <c r="BG321"/>
  <c r="BF321"/>
  <c r="T321"/>
  <c r="R321"/>
  <c r="P321"/>
  <c r="BI315"/>
  <c r="BH315"/>
  <c r="BG315"/>
  <c r="BF315"/>
  <c r="T315"/>
  <c r="R315"/>
  <c r="P315"/>
  <c r="BI307"/>
  <c r="BH307"/>
  <c r="BG307"/>
  <c r="BF307"/>
  <c r="T307"/>
  <c r="R307"/>
  <c r="P307"/>
  <c r="BI297"/>
  <c r="BH297"/>
  <c r="BG297"/>
  <c r="BF297"/>
  <c r="T297"/>
  <c r="R297"/>
  <c r="P297"/>
  <c r="BI294"/>
  <c r="BH294"/>
  <c r="BG294"/>
  <c r="BF294"/>
  <c r="T294"/>
  <c r="R294"/>
  <c r="P294"/>
  <c r="BI291"/>
  <c r="BH291"/>
  <c r="BG291"/>
  <c r="BF291"/>
  <c r="T291"/>
  <c r="R291"/>
  <c r="P291"/>
  <c r="BI285"/>
  <c r="BH285"/>
  <c r="BG285"/>
  <c r="BF285"/>
  <c r="T285"/>
  <c r="R285"/>
  <c r="P285"/>
  <c r="BI281"/>
  <c r="BH281"/>
  <c r="BG281"/>
  <c r="BF281"/>
  <c r="T281"/>
  <c r="R281"/>
  <c r="P281"/>
  <c r="BI275"/>
  <c r="BH275"/>
  <c r="BG275"/>
  <c r="BF275"/>
  <c r="T275"/>
  <c r="R275"/>
  <c r="P275"/>
  <c r="BI269"/>
  <c r="BH269"/>
  <c r="BG269"/>
  <c r="BF269"/>
  <c r="T269"/>
  <c r="R269"/>
  <c r="P269"/>
  <c r="BI266"/>
  <c r="BH266"/>
  <c r="BG266"/>
  <c r="BF266"/>
  <c r="T266"/>
  <c r="R266"/>
  <c r="P266"/>
  <c r="BI260"/>
  <c r="BH260"/>
  <c r="BG260"/>
  <c r="BF260"/>
  <c r="T260"/>
  <c r="R260"/>
  <c r="P260"/>
  <c r="BI257"/>
  <c r="BH257"/>
  <c r="BG257"/>
  <c r="BF257"/>
  <c r="T257"/>
  <c r="R257"/>
  <c r="P257"/>
  <c r="BI255"/>
  <c r="BH255"/>
  <c r="BG255"/>
  <c r="BF255"/>
  <c r="T255"/>
  <c r="R255"/>
  <c r="P255"/>
  <c r="BI249"/>
  <c r="BH249"/>
  <c r="BG249"/>
  <c r="BF249"/>
  <c r="T249"/>
  <c r="R249"/>
  <c r="P249"/>
  <c r="BI246"/>
  <c r="BH246"/>
  <c r="BG246"/>
  <c r="BF246"/>
  <c r="T246"/>
  <c r="R246"/>
  <c r="P246"/>
  <c r="BI243"/>
  <c r="BH243"/>
  <c r="BG243"/>
  <c r="BF243"/>
  <c r="T243"/>
  <c r="R243"/>
  <c r="P243"/>
  <c r="BI240"/>
  <c r="BH240"/>
  <c r="BG240"/>
  <c r="BF240"/>
  <c r="T240"/>
  <c r="R240"/>
  <c r="P240"/>
  <c r="BI237"/>
  <c r="BH237"/>
  <c r="BG237"/>
  <c r="BF237"/>
  <c r="T237"/>
  <c r="R237"/>
  <c r="P237"/>
  <c r="BI234"/>
  <c r="BH234"/>
  <c r="BG234"/>
  <c r="BF234"/>
  <c r="T234"/>
  <c r="R234"/>
  <c r="P234"/>
  <c r="BI231"/>
  <c r="BH231"/>
  <c r="BG231"/>
  <c r="BF231"/>
  <c r="T231"/>
  <c r="R231"/>
  <c r="P231"/>
  <c r="BI225"/>
  <c r="BH225"/>
  <c r="BG225"/>
  <c r="BF225"/>
  <c r="T225"/>
  <c r="R225"/>
  <c r="P225"/>
  <c r="BI218"/>
  <c r="BH218"/>
  <c r="BG218"/>
  <c r="BF218"/>
  <c r="T218"/>
  <c r="T217"/>
  <c r="R218"/>
  <c r="R217"/>
  <c r="P218"/>
  <c r="P217"/>
  <c r="BI211"/>
  <c r="BH211"/>
  <c r="BG211"/>
  <c r="BF211"/>
  <c r="T211"/>
  <c r="T210"/>
  <c r="R211"/>
  <c r="R210"/>
  <c r="P211"/>
  <c r="P210"/>
  <c r="BI207"/>
  <c r="BH207"/>
  <c r="BG207"/>
  <c r="BF207"/>
  <c r="T207"/>
  <c r="T206"/>
  <c r="R207"/>
  <c r="R206"/>
  <c r="P207"/>
  <c r="P206"/>
  <c r="BI201"/>
  <c r="BH201"/>
  <c r="BG201"/>
  <c r="BF201"/>
  <c r="T201"/>
  <c r="R201"/>
  <c r="P201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1"/>
  <c r="BH181"/>
  <c r="BG181"/>
  <c r="BF181"/>
  <c r="T181"/>
  <c r="R181"/>
  <c r="P181"/>
  <c r="BI176"/>
  <c r="BH176"/>
  <c r="BG176"/>
  <c r="BF176"/>
  <c r="T176"/>
  <c r="R176"/>
  <c r="P176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59"/>
  <c r="BH159"/>
  <c r="BG159"/>
  <c r="BF159"/>
  <c r="T159"/>
  <c r="R159"/>
  <c r="P159"/>
  <c r="BI153"/>
  <c r="BH153"/>
  <c r="BG153"/>
  <c r="BF153"/>
  <c r="T153"/>
  <c r="R153"/>
  <c r="P153"/>
  <c r="BI149"/>
  <c r="BH149"/>
  <c r="BG149"/>
  <c r="BF149"/>
  <c r="T149"/>
  <c r="R149"/>
  <c r="P149"/>
  <c r="BI146"/>
  <c r="BH146"/>
  <c r="BG146"/>
  <c r="BF146"/>
  <c r="T146"/>
  <c r="R146"/>
  <c r="P146"/>
  <c r="BI142"/>
  <c r="BH142"/>
  <c r="BG142"/>
  <c r="BF142"/>
  <c r="T142"/>
  <c r="T141"/>
  <c r="R142"/>
  <c r="R141"/>
  <c r="P142"/>
  <c r="P141"/>
  <c r="BI138"/>
  <c r="BH138"/>
  <c r="BG138"/>
  <c r="BF138"/>
  <c r="T138"/>
  <c r="T137"/>
  <c r="R138"/>
  <c r="R137"/>
  <c r="P138"/>
  <c r="P137"/>
  <c r="J132"/>
  <c r="J131"/>
  <c r="F129"/>
  <c r="E127"/>
  <c r="J92"/>
  <c r="J91"/>
  <c r="F89"/>
  <c r="E87"/>
  <c r="J18"/>
  <c r="E18"/>
  <c r="F132"/>
  <c r="J17"/>
  <c r="J15"/>
  <c r="E15"/>
  <c r="F91"/>
  <c r="J14"/>
  <c r="J12"/>
  <c r="J89"/>
  <c r="E7"/>
  <c r="E125"/>
  <c i="1" r="L90"/>
  <c r="AM90"/>
  <c r="AM89"/>
  <c r="L89"/>
  <c r="AM87"/>
  <c r="L87"/>
  <c r="L85"/>
  <c r="L84"/>
  <c i="2" r="BK851"/>
  <c r="BK849"/>
  <c r="BK845"/>
  <c r="J467"/>
  <c r="J393"/>
  <c r="J329"/>
  <c r="J297"/>
  <c r="BK257"/>
  <c r="BK234"/>
  <c r="BK197"/>
  <c r="J181"/>
  <c r="J836"/>
  <c r="BK791"/>
  <c r="J678"/>
  <c r="BK658"/>
  <c r="J630"/>
  <c r="BK606"/>
  <c r="J588"/>
  <c r="BK547"/>
  <c r="J513"/>
  <c r="BK487"/>
  <c r="J461"/>
  <c r="J439"/>
  <c r="BK380"/>
  <c r="J355"/>
  <c r="BK329"/>
  <c r="J291"/>
  <c r="BK266"/>
  <c r="BK240"/>
  <c r="BK199"/>
  <c r="BK172"/>
  <c r="J845"/>
  <c r="BK822"/>
  <c r="J753"/>
  <c r="J724"/>
  <c r="J688"/>
  <c r="BK630"/>
  <c r="J574"/>
  <c r="J487"/>
  <c r="J431"/>
  <c r="BK399"/>
  <c r="J361"/>
  <c r="BK243"/>
  <c r="BK211"/>
  <c r="BK169"/>
  <c r="J146"/>
  <c r="BK827"/>
  <c r="BK801"/>
  <c r="J785"/>
  <c r="BK759"/>
  <c r="J742"/>
  <c r="BK718"/>
  <c r="BK664"/>
  <c r="J606"/>
  <c r="J580"/>
  <c r="BK537"/>
  <c r="BK507"/>
  <c r="BK437"/>
  <c r="BK405"/>
  <c r="J321"/>
  <c r="BK255"/>
  <c r="J211"/>
  <c r="BK181"/>
  <c r="J153"/>
  <c i="3" r="BK141"/>
  <c r="J134"/>
  <c r="J139"/>
  <c r="J122"/>
  <c i="4" r="BK231"/>
  <c r="J225"/>
  <c r="J207"/>
  <c r="BK193"/>
  <c r="J179"/>
  <c r="BK163"/>
  <c r="BK155"/>
  <c r="BK133"/>
  <c r="J127"/>
  <c r="BK221"/>
  <c r="BK211"/>
  <c r="BK199"/>
  <c r="BK187"/>
  <c r="J165"/>
  <c r="BK157"/>
  <c r="J135"/>
  <c r="BK125"/>
  <c r="BK227"/>
  <c r="BK189"/>
  <c r="BK175"/>
  <c r="J155"/>
  <c r="J143"/>
  <c r="BK123"/>
  <c r="BK229"/>
  <c r="J213"/>
  <c r="BK203"/>
  <c r="J175"/>
  <c r="BK149"/>
  <c r="J139"/>
  <c i="5" r="BK147"/>
  <c r="J131"/>
  <c r="J150"/>
  <c r="BK145"/>
  <c i="2" r="J853"/>
  <c r="J849"/>
  <c r="J499"/>
  <c r="BK447"/>
  <c r="J380"/>
  <c r="BK321"/>
  <c r="BK275"/>
  <c r="BK249"/>
  <c r="J218"/>
  <c r="J193"/>
  <c r="BK146"/>
  <c r="J801"/>
  <c r="J718"/>
  <c r="BK467"/>
  <c r="J417"/>
  <c r="BK370"/>
  <c r="BK341"/>
  <c r="J315"/>
  <c r="BK285"/>
  <c r="BK246"/>
  <c r="BK218"/>
  <c r="J191"/>
  <c r="J166"/>
  <c r="BK836"/>
  <c r="J819"/>
  <c r="J748"/>
  <c r="J700"/>
  <c r="BK672"/>
  <c r="J618"/>
  <c r="J555"/>
  <c r="J519"/>
  <c r="BK449"/>
  <c r="BK411"/>
  <c r="BK393"/>
  <c r="BK355"/>
  <c r="BK291"/>
  <c r="BK269"/>
  <c r="J240"/>
  <c r="J199"/>
  <c r="BK149"/>
  <c r="J831"/>
  <c r="BK819"/>
  <c r="J791"/>
  <c r="J781"/>
  <c r="J765"/>
  <c r="BK742"/>
  <c r="BK724"/>
  <c r="BK678"/>
  <c r="BK612"/>
  <c r="BK574"/>
  <c r="J525"/>
  <c r="BK499"/>
  <c r="BK439"/>
  <c r="BK417"/>
  <c r="J365"/>
  <c r="J341"/>
  <c r="J257"/>
  <c r="J237"/>
  <c r="BK193"/>
  <c r="BK166"/>
  <c r="BK138"/>
  <c i="3" r="BK139"/>
  <c r="J141"/>
  <c r="BK134"/>
  <c r="BK122"/>
  <c i="4" r="J233"/>
  <c r="J229"/>
  <c r="J217"/>
  <c r="BK205"/>
  <c r="J199"/>
  <c r="J189"/>
  <c r="BK173"/>
  <c r="BK161"/>
  <c r="BK153"/>
  <c r="J149"/>
  <c r="J121"/>
  <c r="BK233"/>
  <c r="J215"/>
  <c r="J203"/>
  <c r="BK191"/>
  <c r="BK183"/>
  <c r="J161"/>
  <c r="J151"/>
  <c r="J137"/>
  <c r="J123"/>
  <c r="BK225"/>
  <c r="J205"/>
  <c r="J187"/>
  <c r="BK179"/>
  <c r="BK167"/>
  <c r="BK139"/>
  <c r="BK121"/>
  <c r="J223"/>
  <c r="J211"/>
  <c r="J191"/>
  <c r="BK169"/>
  <c r="J163"/>
  <c r="J145"/>
  <c r="BK127"/>
  <c i="5" r="J164"/>
  <c r="J136"/>
  <c r="J168"/>
  <c r="J154"/>
  <c r="BK126"/>
  <c r="BK159"/>
  <c r="J147"/>
  <c r="J126"/>
  <c i="2" r="BK864"/>
  <c r="J851"/>
  <c r="BK481"/>
  <c r="J422"/>
  <c r="BK335"/>
  <c r="J307"/>
  <c r="BK260"/>
  <c r="J246"/>
  <c r="J207"/>
  <c r="J176"/>
  <c r="J142"/>
  <c r="BK795"/>
  <c r="BK712"/>
  <c r="J694"/>
  <c r="J672"/>
  <c r="J652"/>
  <c r="J646"/>
  <c r="BK618"/>
  <c r="BK594"/>
  <c r="J561"/>
  <c r="BK531"/>
  <c r="J493"/>
  <c r="J473"/>
  <c r="BK441"/>
  <c r="J437"/>
  <c r="BK375"/>
  <c r="J349"/>
  <c r="BK307"/>
  <c r="J281"/>
  <c r="J243"/>
  <c r="J231"/>
  <c r="BK201"/>
  <c r="BK176"/>
  <c r="BK153"/>
  <c r="J827"/>
  <c r="BK804"/>
  <c r="BK736"/>
  <c r="J706"/>
  <c r="BK652"/>
  <c r="J569"/>
  <c r="J531"/>
  <c r="J455"/>
  <c r="J441"/>
  <c r="J405"/>
  <c r="BK365"/>
  <c r="BK297"/>
  <c r="J285"/>
  <c r="J260"/>
  <c r="BK237"/>
  <c r="J201"/>
  <c r="J159"/>
  <c r="BK831"/>
  <c r="J804"/>
  <c r="BK785"/>
  <c r="BK781"/>
  <c r="BK753"/>
  <c r="J736"/>
  <c r="J712"/>
  <c r="BK646"/>
  <c r="J594"/>
  <c r="BK569"/>
  <c r="BK555"/>
  <c r="BK513"/>
  <c r="BK455"/>
  <c r="BK422"/>
  <c r="J399"/>
  <c r="BK349"/>
  <c r="BK281"/>
  <c r="J249"/>
  <c r="BK207"/>
  <c r="BK159"/>
  <c i="1" r="AS94"/>
  <c i="4" r="J235"/>
  <c r="J227"/>
  <c r="BK213"/>
  <c r="J201"/>
  <c r="J197"/>
  <c r="J181"/>
  <c r="BK165"/>
  <c r="J159"/>
  <c r="BK151"/>
  <c r="J131"/>
  <c r="BK119"/>
  <c r="J231"/>
  <c r="BK217"/>
  <c r="BK209"/>
  <c r="J195"/>
  <c r="J177"/>
  <c r="BK159"/>
  <c r="BK143"/>
  <c r="BK129"/>
  <c r="J117"/>
  <c r="J219"/>
  <c r="BK195"/>
  <c r="J185"/>
  <c r="J173"/>
  <c r="BK147"/>
  <c r="BK137"/>
  <c r="BK117"/>
  <c r="J221"/>
  <c r="J209"/>
  <c r="J193"/>
  <c r="J171"/>
  <c r="J147"/>
  <c r="J129"/>
  <c i="5" r="J145"/>
  <c r="J142"/>
  <c r="BK142"/>
  <c r="BK172"/>
  <c r="BK154"/>
  <c r="BK139"/>
  <c i="2" r="BK853"/>
  <c r="BK847"/>
  <c r="BK473"/>
  <c r="J426"/>
  <c r="J375"/>
  <c r="BK315"/>
  <c r="J255"/>
  <c r="J225"/>
  <c r="J195"/>
  <c r="J149"/>
  <c r="J138"/>
  <c r="BK706"/>
  <c r="BK688"/>
  <c r="J664"/>
  <c r="BK636"/>
  <c r="J612"/>
  <c r="BK600"/>
  <c r="BK580"/>
  <c r="J537"/>
  <c r="BK525"/>
  <c r="J507"/>
  <c r="J481"/>
  <c r="J449"/>
  <c r="BK385"/>
  <c r="J370"/>
  <c r="J335"/>
  <c r="BK294"/>
  <c r="J275"/>
  <c r="BK225"/>
  <c r="BK195"/>
  <c r="J169"/>
  <c r="J864"/>
  <c r="J759"/>
  <c r="BK730"/>
  <c r="BK694"/>
  <c r="J658"/>
  <c r="J600"/>
  <c r="J547"/>
  <c r="BK461"/>
  <c r="J447"/>
  <c r="BK426"/>
  <c r="J385"/>
  <c r="J294"/>
  <c r="J266"/>
  <c r="J234"/>
  <c r="J197"/>
  <c r="J847"/>
  <c r="J822"/>
  <c r="J795"/>
  <c r="BK765"/>
  <c r="BK748"/>
  <c r="J730"/>
  <c r="BK700"/>
  <c r="J636"/>
  <c r="BK588"/>
  <c r="BK561"/>
  <c r="BK519"/>
  <c r="BK493"/>
  <c r="BK431"/>
  <c r="J411"/>
  <c r="BK361"/>
  <c r="J269"/>
  <c r="BK231"/>
  <c r="BK191"/>
  <c r="J172"/>
  <c r="BK142"/>
  <c i="3" r="J137"/>
  <c r="BK137"/>
  <c r="F35"/>
  <c i="4" r="BK177"/>
  <c r="J157"/>
  <c r="BK135"/>
  <c r="J125"/>
  <c r="BK219"/>
  <c r="BK207"/>
  <c r="BK197"/>
  <c r="BK185"/>
  <c r="J169"/>
  <c r="J153"/>
  <c r="BK141"/>
  <c r="J133"/>
  <c r="J119"/>
  <c r="BK223"/>
  <c r="BK201"/>
  <c r="J183"/>
  <c r="BK171"/>
  <c r="BK145"/>
  <c r="BK131"/>
  <c r="BK235"/>
  <c r="BK215"/>
  <c r="BK181"/>
  <c r="J167"/>
  <c r="J141"/>
  <c i="5" r="BK168"/>
  <c r="J139"/>
  <c r="J172"/>
  <c r="J159"/>
  <c r="BK131"/>
  <c r="BK164"/>
  <c r="BK150"/>
  <c r="BK136"/>
  <c i="2" l="1" r="P145"/>
  <c r="P136"/>
  <c r="BK152"/>
  <c r="J152"/>
  <c r="J101"/>
  <c r="T165"/>
  <c r="P180"/>
  <c r="T224"/>
  <c r="R284"/>
  <c r="T425"/>
  <c r="R784"/>
  <c r="T794"/>
  <c r="R818"/>
  <c r="T830"/>
  <c i="3" r="BK121"/>
  <c r="BK120"/>
  <c r="BK136"/>
  <c r="J136"/>
  <c r="J99"/>
  <c i="4" r="BK116"/>
  <c r="J116"/>
  <c r="J96"/>
  <c i="2" r="T145"/>
  <c r="T136"/>
  <c r="T152"/>
  <c r="BK165"/>
  <c r="J165"/>
  <c r="J102"/>
  <c r="BK180"/>
  <c r="J180"/>
  <c r="J104"/>
  <c r="P224"/>
  <c r="P284"/>
  <c r="P425"/>
  <c r="P784"/>
  <c r="P794"/>
  <c r="P818"/>
  <c r="P830"/>
  <c i="3" r="R121"/>
  <c r="R120"/>
  <c r="T136"/>
  <c i="5" r="R125"/>
  <c i="2" r="BK145"/>
  <c r="J145"/>
  <c r="J100"/>
  <c r="R152"/>
  <c r="R165"/>
  <c r="T180"/>
  <c r="R224"/>
  <c r="T284"/>
  <c r="R425"/>
  <c r="T784"/>
  <c r="R794"/>
  <c r="T818"/>
  <c r="R830"/>
  <c i="3" r="P121"/>
  <c r="P120"/>
  <c r="P119"/>
  <c i="1" r="AU96"/>
  <c i="3" r="P136"/>
  <c i="4" r="T116"/>
  <c i="5" r="BK125"/>
  <c r="J125"/>
  <c r="J98"/>
  <c r="T125"/>
  <c r="R153"/>
  <c i="2" r="R145"/>
  <c r="R136"/>
  <c r="P152"/>
  <c r="P165"/>
  <c r="R180"/>
  <c r="BK224"/>
  <c r="J224"/>
  <c r="J108"/>
  <c r="BK284"/>
  <c r="J284"/>
  <c r="J109"/>
  <c r="BK425"/>
  <c r="J425"/>
  <c r="J110"/>
  <c r="BK784"/>
  <c r="J784"/>
  <c r="J111"/>
  <c r="BK794"/>
  <c r="J794"/>
  <c r="J112"/>
  <c r="BK818"/>
  <c r="J818"/>
  <c r="J114"/>
  <c r="BK830"/>
  <c r="J830"/>
  <c r="J115"/>
  <c i="3" r="T121"/>
  <c r="T120"/>
  <c r="T119"/>
  <c r="R136"/>
  <c i="4" r="P116"/>
  <c i="1" r="AU97"/>
  <c i="4" r="R116"/>
  <c i="5" r="P125"/>
  <c r="BK153"/>
  <c r="J153"/>
  <c r="J99"/>
  <c r="P153"/>
  <c r="T153"/>
  <c i="2" r="BK137"/>
  <c r="J137"/>
  <c r="J98"/>
  <c r="BK206"/>
  <c r="J206"/>
  <c r="J105"/>
  <c r="BK141"/>
  <c r="J141"/>
  <c r="J99"/>
  <c r="BK210"/>
  <c r="J210"/>
  <c r="J106"/>
  <c i="5" r="BK163"/>
  <c r="J163"/>
  <c r="J101"/>
  <c i="2" r="BK217"/>
  <c r="J217"/>
  <c r="J107"/>
  <c r="BK803"/>
  <c r="J803"/>
  <c r="J113"/>
  <c i="5" r="BK167"/>
  <c r="J167"/>
  <c r="J102"/>
  <c r="BK171"/>
  <c r="J171"/>
  <c r="J103"/>
  <c r="E85"/>
  <c r="BE139"/>
  <c r="J89"/>
  <c r="F92"/>
  <c r="F119"/>
  <c r="BE145"/>
  <c r="BE147"/>
  <c r="BE164"/>
  <c r="BE168"/>
  <c r="BE126"/>
  <c r="BE131"/>
  <c r="BE136"/>
  <c r="BE142"/>
  <c r="BE150"/>
  <c r="BE154"/>
  <c r="BE159"/>
  <c r="BE172"/>
  <c i="3" r="J120"/>
  <c r="J97"/>
  <c i="4" r="J92"/>
  <c r="F112"/>
  <c r="F113"/>
  <c r="BE117"/>
  <c r="BE123"/>
  <c r="BE131"/>
  <c r="BE135"/>
  <c r="BE143"/>
  <c r="BE155"/>
  <c r="BE171"/>
  <c r="BE175"/>
  <c r="BE183"/>
  <c r="BE187"/>
  <c r="BE195"/>
  <c r="BE197"/>
  <c r="BE199"/>
  <c r="BE221"/>
  <c r="BE227"/>
  <c r="BE231"/>
  <c r="BE233"/>
  <c r="J89"/>
  <c r="BE127"/>
  <c r="BE133"/>
  <c r="BE149"/>
  <c r="BE151"/>
  <c r="BE157"/>
  <c r="BE159"/>
  <c r="BE163"/>
  <c r="BE173"/>
  <c r="BE181"/>
  <c r="BE189"/>
  <c r="BE191"/>
  <c r="BE205"/>
  <c r="BE207"/>
  <c r="BE209"/>
  <c r="BE213"/>
  <c r="BE215"/>
  <c r="BE217"/>
  <c r="BE229"/>
  <c i="3" r="J121"/>
  <c r="J98"/>
  <c i="4" r="J91"/>
  <c r="E106"/>
  <c r="BE125"/>
  <c r="BE129"/>
  <c r="BE147"/>
  <c r="BE153"/>
  <c r="BE161"/>
  <c r="BE165"/>
  <c r="BE177"/>
  <c r="BE179"/>
  <c r="BE193"/>
  <c r="BE203"/>
  <c r="BE223"/>
  <c r="BE225"/>
  <c r="BE235"/>
  <c r="BE119"/>
  <c r="BE121"/>
  <c r="BE137"/>
  <c r="BE139"/>
  <c r="BE141"/>
  <c r="BE145"/>
  <c r="BE167"/>
  <c r="BE169"/>
  <c r="BE185"/>
  <c r="BE201"/>
  <c r="BE211"/>
  <c r="BE219"/>
  <c i="3" r="E85"/>
  <c r="J89"/>
  <c r="F92"/>
  <c i="1" r="BB96"/>
  <c i="3" r="F91"/>
  <c r="BE134"/>
  <c r="BE139"/>
  <c r="BE122"/>
  <c r="BE137"/>
  <c r="BE141"/>
  <c i="2" r="E85"/>
  <c r="F92"/>
  <c r="F131"/>
  <c r="BE172"/>
  <c r="BE199"/>
  <c r="BE201"/>
  <c r="BE218"/>
  <c r="BE240"/>
  <c r="BE243"/>
  <c r="BE260"/>
  <c r="BE269"/>
  <c r="BE285"/>
  <c r="BE291"/>
  <c r="BE297"/>
  <c r="BE329"/>
  <c r="BE341"/>
  <c r="BE355"/>
  <c r="BE365"/>
  <c r="BE370"/>
  <c r="BE380"/>
  <c r="BE385"/>
  <c r="BE439"/>
  <c r="BE447"/>
  <c r="BE461"/>
  <c r="BE473"/>
  <c r="BE481"/>
  <c r="BE519"/>
  <c r="BE537"/>
  <c r="BE547"/>
  <c r="BE580"/>
  <c r="BE600"/>
  <c r="BE658"/>
  <c r="BE672"/>
  <c r="BE694"/>
  <c r="BE712"/>
  <c r="BE736"/>
  <c r="BE742"/>
  <c r="BE753"/>
  <c r="BE759"/>
  <c r="BE765"/>
  <c r="BE781"/>
  <c r="BE795"/>
  <c r="BE801"/>
  <c r="BE819"/>
  <c r="BE822"/>
  <c r="BE827"/>
  <c r="J129"/>
  <c r="BE166"/>
  <c r="BE176"/>
  <c r="BE191"/>
  <c r="BE225"/>
  <c r="BE234"/>
  <c r="BE237"/>
  <c r="BE246"/>
  <c r="BE249"/>
  <c r="BE255"/>
  <c r="BE275"/>
  <c r="BE307"/>
  <c r="BE315"/>
  <c r="BE321"/>
  <c r="BE335"/>
  <c r="BE349"/>
  <c r="BE375"/>
  <c r="BE417"/>
  <c r="BE437"/>
  <c r="BE467"/>
  <c r="BE493"/>
  <c r="BE513"/>
  <c r="BE561"/>
  <c r="BE574"/>
  <c r="BE618"/>
  <c r="BE646"/>
  <c r="BE664"/>
  <c r="BE688"/>
  <c r="BE718"/>
  <c r="BE724"/>
  <c r="BE730"/>
  <c r="BE748"/>
  <c r="BE804"/>
  <c r="BE836"/>
  <c r="BE864"/>
  <c r="BE138"/>
  <c r="BE142"/>
  <c r="BE146"/>
  <c r="BE149"/>
  <c r="BE193"/>
  <c r="BE195"/>
  <c r="BE197"/>
  <c r="BE207"/>
  <c r="BE211"/>
  <c r="BE231"/>
  <c r="BE257"/>
  <c r="BE361"/>
  <c r="BE393"/>
  <c r="BE422"/>
  <c r="BE426"/>
  <c r="BE499"/>
  <c r="BE507"/>
  <c r="BE525"/>
  <c r="BE531"/>
  <c r="BE555"/>
  <c r="BE569"/>
  <c r="BE588"/>
  <c r="BE594"/>
  <c r="BE606"/>
  <c r="BE612"/>
  <c r="BE630"/>
  <c r="BE636"/>
  <c r="BE652"/>
  <c r="BE678"/>
  <c r="BE700"/>
  <c r="BE706"/>
  <c r="BE785"/>
  <c r="BE791"/>
  <c r="BE831"/>
  <c r="BE153"/>
  <c r="BE159"/>
  <c r="BE169"/>
  <c r="BE181"/>
  <c r="BE266"/>
  <c r="BE281"/>
  <c r="BE294"/>
  <c r="BE399"/>
  <c r="BE405"/>
  <c r="BE411"/>
  <c r="BE431"/>
  <c r="BE441"/>
  <c r="BE449"/>
  <c r="BE455"/>
  <c r="BE487"/>
  <c r="BE845"/>
  <c r="BE847"/>
  <c r="BE849"/>
  <c r="BE851"/>
  <c r="BE853"/>
  <c r="F35"/>
  <c i="1" r="BB95"/>
  <c i="3" r="J34"/>
  <c i="1" r="AW96"/>
  <c i="4" r="F35"/>
  <c i="1" r="BB97"/>
  <c i="4" r="F34"/>
  <c i="1" r="BA97"/>
  <c i="5" r="F35"/>
  <c i="1" r="BB98"/>
  <c i="4" r="J30"/>
  <c i="5" r="F34"/>
  <c i="1" r="BA98"/>
  <c i="2" r="F36"/>
  <c i="1" r="BC95"/>
  <c i="2" r="F37"/>
  <c i="1" r="BD95"/>
  <c i="5" r="F37"/>
  <c i="1" r="BD98"/>
  <c i="2" r="J34"/>
  <c i="1" r="AW95"/>
  <c i="3" r="F34"/>
  <c i="1" r="BA96"/>
  <c i="4" r="J34"/>
  <c i="1" r="AW97"/>
  <c i="4" r="F36"/>
  <c i="1" r="BC97"/>
  <c i="2" r="F34"/>
  <c i="1" r="BA95"/>
  <c i="3" r="F36"/>
  <c i="1" r="BC96"/>
  <c i="3" r="F37"/>
  <c i="1" r="BD96"/>
  <c i="4" r="F37"/>
  <c i="1" r="BD97"/>
  <c i="5" r="F36"/>
  <c i="1" r="BC98"/>
  <c i="5" r="J34"/>
  <c i="1" r="AW98"/>
  <c i="2" l="1" r="T179"/>
  <c r="T135"/>
  <c i="3" r="R119"/>
  <c r="BK119"/>
  <c r="J119"/>
  <c i="5" r="P124"/>
  <c r="P123"/>
  <c i="1" r="AU98"/>
  <c i="2" r="R179"/>
  <c r="R135"/>
  <c r="P179"/>
  <c r="P135"/>
  <c i="1" r="AU95"/>
  <c i="5" r="T124"/>
  <c r="T123"/>
  <c r="R124"/>
  <c r="R123"/>
  <c r="BK124"/>
  <c i="2" r="BK136"/>
  <c r="J136"/>
  <c r="J97"/>
  <c r="BK179"/>
  <c r="J179"/>
  <c r="J103"/>
  <c i="5" r="BK162"/>
  <c r="J162"/>
  <c r="J100"/>
  <c i="1" r="AG97"/>
  <c i="2" r="F33"/>
  <c i="1" r="AZ95"/>
  <c i="3" r="J30"/>
  <c i="1" r="AG96"/>
  <c i="2" r="J33"/>
  <c i="1" r="AV95"/>
  <c r="AT95"/>
  <c i="3" r="J33"/>
  <c i="1" r="AV96"/>
  <c r="AT96"/>
  <c r="AN96"/>
  <c i="4" r="J33"/>
  <c i="1" r="AV97"/>
  <c r="AT97"/>
  <c r="AN97"/>
  <c i="5" r="J33"/>
  <c i="1" r="AV98"/>
  <c r="AT98"/>
  <c r="BD94"/>
  <c r="W33"/>
  <c r="BA94"/>
  <c r="W30"/>
  <c i="3" r="F33"/>
  <c i="1" r="AZ96"/>
  <c i="4" r="F33"/>
  <c i="1" r="AZ97"/>
  <c r="BB94"/>
  <c r="AX94"/>
  <c r="BC94"/>
  <c r="W32"/>
  <c i="5" r="F33"/>
  <c i="1" r="AZ98"/>
  <c i="5" l="1" r="BK123"/>
  <c r="J123"/>
  <c r="J96"/>
  <c i="3" r="J96"/>
  <c i="5" r="J124"/>
  <c r="J97"/>
  <c i="2" r="BK135"/>
  <c r="J135"/>
  <c r="J96"/>
  <c i="4" r="J39"/>
  <c i="3" r="J39"/>
  <c i="1" r="W31"/>
  <c r="AW94"/>
  <c r="AK30"/>
  <c r="AU94"/>
  <c r="AZ94"/>
  <c r="W29"/>
  <c r="AY94"/>
  <c i="5" l="1" r="J30"/>
  <c i="1" r="AG98"/>
  <c i="2" r="J30"/>
  <c i="1" r="AG95"/>
  <c r="AV94"/>
  <c r="AK29"/>
  <c i="2" l="1" r="J39"/>
  <c i="5" r="J39"/>
  <c i="1" r="AN95"/>
  <c r="AN98"/>
  <c r="AG94"/>
  <c r="AK26"/>
  <c r="AT94"/>
  <c l="1" r="AN94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<sst xmlns="http://schemas.openxmlformats.org/spreadsheetml/2006/main">
  <si>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</si>
  <si>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</si>
  <si>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</si>
  <si>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</si>
  <si>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</si>
  <si>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{2b1e40a2-8161-4776-9c94-8b6022cd6e52}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</si>
  <si>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</si>
  <si>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</si>
  <si>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</si>
  <si>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</si>
  <si>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</si>
  <si>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</si>
  <si>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</si>
  <si>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</si>
  <si>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DRAKISA202503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</si>
  <si>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</si>
  <si>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</si>
  <si>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Snížení energetické náročnosti budovy Zámku Trmice</t>
  </si>
  <si>
    <t>KSO:</t>
  </si>
  <si>
    <t>CC-CZ:</t>
  </si>
  <si>
    <t>Místo:</t>
  </si>
  <si>
    <t>Trmice</t>
  </si>
  <si>
    <t>Datum:</t>
  </si>
  <si>
    <t>23. 9. 2025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</si>
  <si>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</si>
  <si>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</si>
  <si>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</si>
  <si>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</si>
  <si>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</si>
  <si>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</si>
  <si>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</si>
  <si>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DRAKISA s.r.o.</t>
  </si>
  <si>
    <t>True</t>
  </si>
  <si>
    <t>Zpracovatel:</t>
  </si>
  <si>
    <t>Krajovský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</si>
  <si>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</si>
  <si>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</si>
  <si>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</si>
  <si>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</si>
  <si>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</si>
  <si>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</si>
  <si>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</si>
  <si>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</si>
  <si>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</si>
  <si>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</si>
  <si>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</si>
  <si>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</si>
  <si>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</si>
  <si>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</si>
  <si>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</si>
  <si>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</si>
  <si>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</si>
  <si>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</si>
  <si>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</si>
  <si>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</si>
  <si>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</si>
  <si>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</si>
  <si>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</si>
  <si>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</si>
  <si>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</si>
  <si>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</si>
  <si>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</si>
  <si>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</si>
  <si>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</si>
  <si>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</si>
  <si>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</si>
  <si>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</si>
  <si>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</si>
  <si>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</si>
  <si>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</si>
  <si>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</si>
  <si>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</si>
  <si>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</si>
  <si>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</si>
  <si>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</si>
  <si>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</si>
  <si>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</si>
  <si>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</si>
  <si>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</si>
  <si>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</si>
  <si>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</si>
  <si>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</si>
  <si>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Vytápění</t>
  </si>
  <si>
    <t>STA</t>
  </si>
  <si>
    <t>1</t>
  </si>
  <si>
    <t>{a56905fc-6e2f-4d9c-bf1b-6bd2f2be5b42}</t>
  </si>
  <si>
    <t>2</t>
  </si>
  <si>
    <t>02</t>
  </si>
  <si>
    <t>Elektroinstalace</t>
  </si>
  <si>
    <t>{63ed09ea-693b-471c-95dc-62658767dea1}</t>
  </si>
  <si>
    <t>03</t>
  </si>
  <si>
    <t>MaR elektro</t>
  </si>
  <si>
    <t>{520806cf-254e-4901-8bad-f973ebbbe691}</t>
  </si>
  <si>
    <t>04</t>
  </si>
  <si>
    <t>Stavební část</t>
  </si>
  <si>
    <t>{121f7b16-38e1-4f27-aef3-4678507649c1}</t>
  </si>
  <si>
    <t>KRYCÍ LIST SOUPISU PRACÍ</t>
  </si>
  <si>
    <t>Objekt:</t>
  </si>
  <si>
    <t>01 - Vytápění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</si>
  <si>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</si>
  <si>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</si>
  <si>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</si>
  <si>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</si>
  <si>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</si>
  <si>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</si>
  <si>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</si>
  <si>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</si>
  <si>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</si>
  <si>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</si>
  <si>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</si>
  <si>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</si>
  <si>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713 - Izolace tepelné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</si>
  <si>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</si>
  <si>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</si>
  <si>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</si>
  <si>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732 - Ústřední vytápění - strojovny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</si>
  <si>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</si>
  <si>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</si>
  <si>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</si>
  <si>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741 - Elektroinstalace - silnoproud</t>
  </si>
  <si>
    <t xml:space="preserve">    767 - Konstrukce zámečnické</t>
  </si>
  <si>
    <t xml:space="preserve">    784 - Dokončovací práce - malby a tapety</t>
  </si>
  <si>
    <t>Ostatní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</si>
  <si>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</si>
  <si>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</si>
  <si>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</si>
  <si>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</si>
  <si>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</si>
  <si>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</si>
  <si>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</si>
  <si>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</si>
  <si>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</si>
  <si>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</si>
  <si>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</si>
  <si>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</si>
  <si>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</si>
  <si>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</si>
  <si>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</si>
  <si>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</si>
  <si>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</si>
  <si>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</si>
  <si>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</si>
  <si>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340237212</t>
  </si>
  <si>
    <t>Zazdívka otvorů v příčkách nebo stěnách pl přes 0,09 do 0,25 m2 cihlami plnými tl přes 100 mm</t>
  </si>
  <si>
    <t>kus</t>
  </si>
  <si>
    <t>4</t>
  </si>
  <si>
    <t>708734813</t>
  </si>
  <si>
    <t>PP</t>
  </si>
  <si>
    <t>Zazdívka otvorů v příčkách nebo stěnách cihlami pálenými plnými plochy přes 0,09 m2 do 0,25 m2, tloušťky přes 100 mm</t>
  </si>
  <si>
    <t>Online PSC</t>
  </si>
  <si>
    <t>https://podminky.urs.cz/item/CS_URS_2025_02/340237212</t>
  </si>
  <si>
    <t>Vodorovné konstrukce</t>
  </si>
  <si>
    <t>411236221</t>
  </si>
  <si>
    <t>Zazdívka otvorů pl přes 0,0225 do 0,09 m2 v klenbách cihlami tl přes 150 do 300 mm</t>
  </si>
  <si>
    <t>-996236443</t>
  </si>
  <si>
    <t>Zazdívka otvorů v klenbách cihlami pálenými včetně bednění a odbednění plochy přes 0,0225 m2 do 0,09 m2, tl. přes 150 do 300 mm</t>
  </si>
  <si>
    <t>https://podminky.urs.cz/item/CS_URS_2025_02/411236221</t>
  </si>
  <si>
    <t>6</t>
  </si>
  <si>
    <t>Úpravy povrchů, podlahy a osazování výplní</t>
  </si>
  <si>
    <t>611325222</t>
  </si>
  <si>
    <t>Vápenocementová štuková omítka malých ploch přes 0,09 do 0,25 m2 na stropech</t>
  </si>
  <si>
    <t>-1526093733</t>
  </si>
  <si>
    <t>Vápenocementová omítka jednotlivých malých ploch štuková dvouvrstvá na stropech, plochy jednotlivě přes 0,09 do 0,25 m2</t>
  </si>
  <si>
    <t>https://podminky.urs.cz/item/CS_URS_2025_02/611325222</t>
  </si>
  <si>
    <t>612325222</t>
  </si>
  <si>
    <t>Vápenocementová štuková omítka malých ploch přes 0,09 do 0,25 m2 na stěnách</t>
  </si>
  <si>
    <t>1986946501</t>
  </si>
  <si>
    <t>Vápenocementová omítka jednotlivých malých ploch štuková dvouvrstvá na stěnách, plochy jednotlivě přes 0,09 do 0,25 m2</t>
  </si>
  <si>
    <t>https://podminky.urs.cz/item/CS_URS_2025_02/612325222</t>
  </si>
  <si>
    <t>9</t>
  </si>
  <si>
    <t>Ostatní konstrukce a práce, bourání</t>
  </si>
  <si>
    <t>5</t>
  </si>
  <si>
    <t>971033241</t>
  </si>
  <si>
    <t>Vybourání otvorů ve zdivu cihelném pl do 0,0225 m2 na MVC nebo MV tl do 300 mm</t>
  </si>
  <si>
    <t>-1422440913</t>
  </si>
  <si>
    <t>Vybourání otvorů ve zdivu základovém nebo nadzákladovém z cihel, tvárnic, příčkovek z cihel pálených na maltu vápennou nebo vápenocementovou plochy do 0,0225 m2, tl. do 300 mm</t>
  </si>
  <si>
    <t>https://podminky.urs.cz/item/CS_URS_2025_02/971033241</t>
  </si>
  <si>
    <t>VV</t>
  </si>
  <si>
    <t>větev byt a knihovna</t>
  </si>
  <si>
    <t>16</t>
  </si>
  <si>
    <t>Součet</t>
  </si>
  <si>
    <t>972012311</t>
  </si>
  <si>
    <t>Vybourání výplní otvorů z lehkých betonů v prefabrikovaných stropech tl přes 120 mm pl 0,25 m2</t>
  </si>
  <si>
    <t>1164347345</t>
  </si>
  <si>
    <t>Vybourání výplní otvorů z lehkých betonů v prefabrikovaných stropech tl. přes 120 mm, plochy do 0,25 m2</t>
  </si>
  <si>
    <t>https://podminky.urs.cz/item/CS_URS_2025_02/972012311</t>
  </si>
  <si>
    <t>8</t>
  </si>
  <si>
    <t>997</t>
  </si>
  <si>
    <t>Doprava suti a vybouraných hmot</t>
  </si>
  <si>
    <t>7</t>
  </si>
  <si>
    <t>997013214</t>
  </si>
  <si>
    <t>Vnitrostaveništní doprava suti a vybouraných hmot pro budovy v přes 12 do 15 m ručně</t>
  </si>
  <si>
    <t>t</t>
  </si>
  <si>
    <t>-1383283240</t>
  </si>
  <si>
    <t>Vnitrostaveništní doprava suti a vybouraných hmot vodorovně do 50 m s naložením ručně pro budovy a haly výšky přes 12 do 15 m</t>
  </si>
  <si>
    <t>https://podminky.urs.cz/item/CS_URS_2025_02/997013214</t>
  </si>
  <si>
    <t>997013501</t>
  </si>
  <si>
    <t>Odvoz suti a vybouraných hmot na skládku nebo meziskládku do 1 km se složením</t>
  </si>
  <si>
    <t>1576395669</t>
  </si>
  <si>
    <t>Odvoz suti a vybouraných hmot na skládku nebo meziskládku se složením, na vzdálenost do 1 km</t>
  </si>
  <si>
    <t>https://podminky.urs.cz/item/CS_URS_2025_02/997013501</t>
  </si>
  <si>
    <t>997013509</t>
  </si>
  <si>
    <t>Příplatek k odvozu suti a vybouraných hmot na skládku ZKD 1 km přes 1 km</t>
  </si>
  <si>
    <t>731559041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</si>
  <si>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</si>
  <si>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</si>
  <si>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4,229*20 'Přepočtené koeficientem množství</t>
  </si>
  <si>
    <t>10</t>
  </si>
  <si>
    <t>997013871</t>
  </si>
  <si>
    <t>Poplatek za uložení stavebního odpadu na recyklační skládce (skládkovné) směsného stavebního a demoličního kód odpadu 17 09 04</t>
  </si>
  <si>
    <t>-1898452325</t>
  </si>
  <si>
    <t>Poplatek za uložení stavebního odpadu na recyklační skládce (skládkovné) směsného stavebního a demoličního zatříděného do Katalogu odpadů pod kódem 17 09 04</t>
  </si>
  <si>
    <t>https://podminky.urs.cz/item/CS_URS_2025_02/997013871</t>
  </si>
  <si>
    <t>PSV</t>
  </si>
  <si>
    <t>Práce a dodávky PSV</t>
  </si>
  <si>
    <t>713</t>
  </si>
  <si>
    <t>Izolace tepelné</t>
  </si>
  <si>
    <t>11</t>
  </si>
  <si>
    <t>713471211</t>
  </si>
  <si>
    <t>Montáž tepelné izolace potrubí snímatelnými pouzdry na suchý zip</t>
  </si>
  <si>
    <t>m</t>
  </si>
  <si>
    <t>1255600080</t>
  </si>
  <si>
    <t>Montáž izolace tepelné potrubí, ohybů, přírub, armatur nebo tvarovek snímatelnými pouzdry s vrstvenou izolací s upevněním na suchý zip (izolační materiál ve specifikaci) potrubí</t>
  </si>
  <si>
    <t>https://podminky.urs.cz/item/CS_URS_2025_02/713471211</t>
  </si>
  <si>
    <t>70+20+16</t>
  </si>
  <si>
    <t>horkovod</t>
  </si>
  <si>
    <t>10+1+1</t>
  </si>
  <si>
    <t>větev sever jih</t>
  </si>
  <si>
    <t>15+22</t>
  </si>
  <si>
    <t>M</t>
  </si>
  <si>
    <t>63154571</t>
  </si>
  <si>
    <t>pouzdro izolační potrubní z minerální vlny s Al fólií max. 250/100°C 28/40mm</t>
  </si>
  <si>
    <t>32</t>
  </si>
  <si>
    <t>-1995781943</t>
  </si>
  <si>
    <t>13</t>
  </si>
  <si>
    <t>63154601</t>
  </si>
  <si>
    <t>pouzdro izolační potrubní z minerální vlny s Al fólií max. 250/100°C 28/50mm</t>
  </si>
  <si>
    <t>1232131401</t>
  </si>
  <si>
    <t>14</t>
  </si>
  <si>
    <t>63154603</t>
  </si>
  <si>
    <t>pouzdro izolační potrubní z minerální vlny s Al fólií max. 250/100°C 42/50mm</t>
  </si>
  <si>
    <t>208376449</t>
  </si>
  <si>
    <t>15</t>
  </si>
  <si>
    <t>63154022</t>
  </si>
  <si>
    <t>pouzdro izolační potrubní z minerální vlny s Al fólií max. 250/100°C 54/50mm</t>
  </si>
  <si>
    <t>-1101793323</t>
  </si>
  <si>
    <t>63154031</t>
  </si>
  <si>
    <t>pouzdro izolační potrubní z minerální vlny s Al fólií max. 250/100°C 70/60mm</t>
  </si>
  <si>
    <t>-1860150959</t>
  </si>
  <si>
    <t>17</t>
  </si>
  <si>
    <t>713481111.R</t>
  </si>
  <si>
    <t>Izolace výměníku ML-3 s AL polepem</t>
  </si>
  <si>
    <t>ks</t>
  </si>
  <si>
    <t>747680761</t>
  </si>
  <si>
    <t>721</t>
  </si>
  <si>
    <t>Zdravotechnika - vnitřní kanalizace</t>
  </si>
  <si>
    <t>18</t>
  </si>
  <si>
    <t>721910945</t>
  </si>
  <si>
    <t>Pročištění vpusť podlahová DN 100</t>
  </si>
  <si>
    <t>-1428164897</t>
  </si>
  <si>
    <t>Pročištění podlahových vpustí DN 100</t>
  </si>
  <si>
    <t>https://podminky.urs.cz/item/CS_URS_2025_02/721910945</t>
  </si>
  <si>
    <t>722</t>
  </si>
  <si>
    <t>Zdravotechnika - vnitřní vodovod</t>
  </si>
  <si>
    <t>19</t>
  </si>
  <si>
    <t>722270101</t>
  </si>
  <si>
    <t>Sestava vodoměrová závitová G 3/4"</t>
  </si>
  <si>
    <t>soubor</t>
  </si>
  <si>
    <t>1463481364</t>
  </si>
  <si>
    <t>Vodoměrové sestavy závitové G 3/4"</t>
  </si>
  <si>
    <t>https://podminky.urs.cz/item/CS_URS_2025_02/722270101</t>
  </si>
  <si>
    <t>VS dopouštění, odpouštění</t>
  </si>
  <si>
    <t>1+1</t>
  </si>
  <si>
    <t>723</t>
  </si>
  <si>
    <t>Zdravotechnika - vnitřní plynovod</t>
  </si>
  <si>
    <t>20</t>
  </si>
  <si>
    <t>723233111</t>
  </si>
  <si>
    <t>Ventil solenoidový G 1/2" včetně cívky a konektoru s diodou</t>
  </si>
  <si>
    <t>-2102032486</t>
  </si>
  <si>
    <t>Armatury se dvěma závity solenoidové ventily včetně cívky a konektoru s diodou G 1/2"</t>
  </si>
  <si>
    <t>https://podminky.urs.cz/item/CS_URS_2025_02/723233111</t>
  </si>
  <si>
    <t>VS dopouštění</t>
  </si>
  <si>
    <t>732</t>
  </si>
  <si>
    <t>Ústřední vytápění - strojovny</t>
  </si>
  <si>
    <t>732111135</t>
  </si>
  <si>
    <t>Tělesa rozdělovačů a sběračů DN 150 z trub ocelových bezešvých</t>
  </si>
  <si>
    <t>1129145054</t>
  </si>
  <si>
    <t>Rozdělovače a sběrače tělesa rozdělovačů a sběračů z ocelových trub bezešvých DN 150</t>
  </si>
  <si>
    <t>https://podminky.urs.cz/item/CS_URS_2025_02/732111135</t>
  </si>
  <si>
    <t>VS</t>
  </si>
  <si>
    <t>22</t>
  </si>
  <si>
    <t>732111233</t>
  </si>
  <si>
    <t>Příplatek k rozdělovačům a sběračům za každých dalších 0,5 m tělesa DN 150</t>
  </si>
  <si>
    <t>956276963</t>
  </si>
  <si>
    <t>Rozdělovače a sběrače tělesa rozdělovačů a sběračů z ocelových trub bezešvých Příplatek k cenám za každých dalších i započatých 0,5 m délky tělesa DN 150</t>
  </si>
  <si>
    <t>https://podminky.urs.cz/item/CS_URS_2025_02/732111233</t>
  </si>
  <si>
    <t>23</t>
  </si>
  <si>
    <t>732111314</t>
  </si>
  <si>
    <t>Trubková hrdla rozdělovačů a sběračů bez přírub DN 25</t>
  </si>
  <si>
    <t>-171732700</t>
  </si>
  <si>
    <t>Rozdělovače a sběrače trubková hrdla rozdělovačů a sběračů bez přírub DN 25</t>
  </si>
  <si>
    <t>https://podminky.urs.cz/item/CS_URS_2025_02/732111314</t>
  </si>
  <si>
    <t>24</t>
  </si>
  <si>
    <t>732111315</t>
  </si>
  <si>
    <t>Trubková hrdla rozdělovačů a sběračů bez přírub DN 32</t>
  </si>
  <si>
    <t>-340776366</t>
  </si>
  <si>
    <t>Rozdělovače a sběrače trubková hrdla rozdělovačů a sběračů bez přírub DN 32</t>
  </si>
  <si>
    <t>https://podminky.urs.cz/item/CS_URS_2025_02/732111315</t>
  </si>
  <si>
    <t>25</t>
  </si>
  <si>
    <t>732111318</t>
  </si>
  <si>
    <t>Trubková hrdla rozdělovačů a sběračů bez přírub DN 50</t>
  </si>
  <si>
    <t>-1099446658</t>
  </si>
  <si>
    <t>Rozdělovače a sběrače trubková hrdla rozdělovačů a sběračů bez přírub DN 50</t>
  </si>
  <si>
    <t>https://podminky.urs.cz/item/CS_URS_2025_02/732111318</t>
  </si>
  <si>
    <t>26</t>
  </si>
  <si>
    <t>732111325</t>
  </si>
  <si>
    <t>Trubková hrdla rozdělovačů a sběračů bez přírub DN 80</t>
  </si>
  <si>
    <t>-136677127</t>
  </si>
  <si>
    <t>Rozdělovače a sběrače trubková hrdla rozdělovačů a sběračů bez přírub DN 80</t>
  </si>
  <si>
    <t>https://podminky.urs.cz/item/CS_URS_2025_02/732111325</t>
  </si>
  <si>
    <t>27</t>
  </si>
  <si>
    <t>732221821</t>
  </si>
  <si>
    <t>Demontáž výměníku tepla protiproudového s plovoucí hlavou pl výměníku do 80 m2</t>
  </si>
  <si>
    <t>363982268</t>
  </si>
  <si>
    <t>Demontáž výměníků tepla protiproudových s plovoucí hlavou o v. pl. do 80 m2</t>
  </si>
  <si>
    <t>https://podminky.urs.cz/item/CS_URS_2025_02/732221821</t>
  </si>
  <si>
    <t>28</t>
  </si>
  <si>
    <t>732229632</t>
  </si>
  <si>
    <t xml:space="preserve">Montáž výměníku tepla jednochodého s pevnými trubkovnicemi </t>
  </si>
  <si>
    <t>-1103230592</t>
  </si>
  <si>
    <t>https://podminky.urs.cz/item/CS_URS_2025_02/732229632</t>
  </si>
  <si>
    <t>29</t>
  </si>
  <si>
    <t>RMAT0001</t>
  </si>
  <si>
    <t>výměník tepla JAD x 9.88.MFPRO.CS</t>
  </si>
  <si>
    <t>1887776523</t>
  </si>
  <si>
    <t>30</t>
  </si>
  <si>
    <t>732320813</t>
  </si>
  <si>
    <t>Demontáž nádrže beztlaké nebo tlakové odpojení od rozvodů potrubí obsah přes 100 do 200 l</t>
  </si>
  <si>
    <t>-876245812</t>
  </si>
  <si>
    <t>Demontáž nádrží beztlakých nebo tlakových odpojení od rozvodů potrubí nádrže o obsahu přes 100 do 200 l</t>
  </si>
  <si>
    <t>https://podminky.urs.cz/item/CS_URS_2025_02/732320813</t>
  </si>
  <si>
    <t>31</t>
  </si>
  <si>
    <t>732331621</t>
  </si>
  <si>
    <t>Nádoba tlaková expanzní pro topnou a chladicí soustavu s membránou závitové připojení PN 6 o objemu 200 l</t>
  </si>
  <si>
    <t>-1185396641</t>
  </si>
  <si>
    <t>Nádoby expanzní tlakové pro topné a chladicí soustavy s membránou bez pojistného ventilu se závitovým připojením PN 6 o objemu 200 l</t>
  </si>
  <si>
    <t>https://podminky.urs.cz/item/CS_URS_2025_02/732331621</t>
  </si>
  <si>
    <t>732420814</t>
  </si>
  <si>
    <t>Demontáž čerpadla oběhového spirálního DN 65</t>
  </si>
  <si>
    <t>1111651765</t>
  </si>
  <si>
    <t>Demontáž čerpadel oběhových spirálních (do potrubí) DN 65</t>
  </si>
  <si>
    <t>https://podminky.urs.cz/item/CS_URS_2025_02/732420814</t>
  </si>
  <si>
    <t>33</t>
  </si>
  <si>
    <t>732421412</t>
  </si>
  <si>
    <t>Čerpadlo teplovodní mokroběžné závitové oběhové DN 25 výtlak do 6,0 m průtok 2,8 m3/h PN 10 pro vytápění</t>
  </si>
  <si>
    <t>-291334703</t>
  </si>
  <si>
    <t>Čerpadla teplovodní mokroběžná závitová oběhová pro teplovodní vytápění (elektronicky řízená) PN 10, do 110°C DN přípojky/dopravní výška H (m) - čerpací výkon Q (m3/h) DN 25 / do 6,0 m / 2,8 m3/h</t>
  </si>
  <si>
    <t>https://podminky.urs.cz/item/CS_URS_2025_02/732421412</t>
  </si>
  <si>
    <t>VS- knihovna,byt</t>
  </si>
  <si>
    <t>34</t>
  </si>
  <si>
    <t>732421474</t>
  </si>
  <si>
    <t>Čerpadlo teplovodní mokroběžné závitové oběhové DN 32 výtlak do 10,0 m průtok 4,5 m3/h PN 10 pro vytápění</t>
  </si>
  <si>
    <t>44908097</t>
  </si>
  <si>
    <t>Čerpadla teplovodní mokroběžná závitová oběhová pro teplovodní vytápění (elektronicky řízená) PN 10, do 110°C DN přípojky/dopravní výška H (m) - čerpací výkon Q (m3/h) DN 32 / do 10,0 m / 4,5 m3/h</t>
  </si>
  <si>
    <t>https://podminky.urs.cz/item/CS_URS_2025_02/732421474</t>
  </si>
  <si>
    <t>VS sever,jih</t>
  </si>
  <si>
    <t>35</t>
  </si>
  <si>
    <t>998732122</t>
  </si>
  <si>
    <t>Přesun hmot tonážní pro strojovny ruční v objektech v přes 6 do 12 m</t>
  </si>
  <si>
    <t>-632389170</t>
  </si>
  <si>
    <t>Přesun hmot pro strojovny stanovený z hmotnosti přesunovaného materiálu vodorovná dopravní vzdálenost do 50 m ruční (bez užití mechanizace) v objektech výšky přes 6 do 12 m</t>
  </si>
  <si>
    <t>https://podminky.urs.cz/item/CS_URS_2025_02/998732122</t>
  </si>
  <si>
    <t>733</t>
  </si>
  <si>
    <t>Ústřední vytápění - rozvodné potrubí</t>
  </si>
  <si>
    <t>36</t>
  </si>
  <si>
    <t>733110806</t>
  </si>
  <si>
    <t>Demontáž potrubí ocelového závitového DN přes 15 do 32</t>
  </si>
  <si>
    <t>-346903531</t>
  </si>
  <si>
    <t>Demontáž potrubí z trubek ocelových závitových DN přes 15 do 32</t>
  </si>
  <si>
    <t>https://podminky.urs.cz/item/CS_URS_2025_02/733110806</t>
  </si>
  <si>
    <t>120</t>
  </si>
  <si>
    <t>37</t>
  </si>
  <si>
    <t>733110808</t>
  </si>
  <si>
    <t>Demontáž potrubí ocelového závitového DN přes 32 do 50</t>
  </si>
  <si>
    <t>-1295139786</t>
  </si>
  <si>
    <t>Demontáž potrubí z trubek ocelových závitových DN přes 32 do 50</t>
  </si>
  <si>
    <t>https://podminky.urs.cz/item/CS_URS_2025_02/733110808</t>
  </si>
  <si>
    <t>38</t>
  </si>
  <si>
    <t>733110810</t>
  </si>
  <si>
    <t>Demontáž potrubí ocelového závitového DN přes 50 do 80</t>
  </si>
  <si>
    <t>-1543365762</t>
  </si>
  <si>
    <t>Demontáž potrubí z trubek ocelových závitových DN přes 50 do 80</t>
  </si>
  <si>
    <t>https://podminky.urs.cz/item/CS_URS_2025_02/733110810</t>
  </si>
  <si>
    <t>39</t>
  </si>
  <si>
    <t>733121150</t>
  </si>
  <si>
    <t>Potrubí ocelové hladké bezešvé středotlaké spojované svařováním D 22x2,6 mm</t>
  </si>
  <si>
    <t>-1617831052</t>
  </si>
  <si>
    <t>Potrubí z trubek ocelových hladkých spojovaných svařováním černých bezešvých středotlakých T= nad +115°C Ø 22/2,6</t>
  </si>
  <si>
    <t>https://podminky.urs.cz/item/CS_URS_2025_02/733121150</t>
  </si>
  <si>
    <t>dopouštění</t>
  </si>
  <si>
    <t>40</t>
  </si>
  <si>
    <t>733121154</t>
  </si>
  <si>
    <t>Potrubí ocelové hladké bezešvé středotlaké spojované svařováním D 31,8x2,6 mm</t>
  </si>
  <si>
    <t>-1191492791</t>
  </si>
  <si>
    <t>Potrubí z trubek ocelových hladkých spojovaných svařováním černých bezešvých středotlakých T= nad +115°C Ø 31,8/2,6</t>
  </si>
  <si>
    <t>https://podminky.urs.cz/item/CS_URS_2025_02/733121154</t>
  </si>
  <si>
    <t>41</t>
  </si>
  <si>
    <t>733121155</t>
  </si>
  <si>
    <t>Potrubí ocelové hladké bezešvé středotlaké spojované svařováním D 38x2,6 mm</t>
  </si>
  <si>
    <t>-815017709</t>
  </si>
  <si>
    <t>Potrubí z trubek ocelových hladkých spojovaných svařováním černých bezešvých středotlakých T= nad +115°C Ø 38/2,6</t>
  </si>
  <si>
    <t>https://podminky.urs.cz/item/CS_URS_2025_02/733121155</t>
  </si>
  <si>
    <t>42</t>
  </si>
  <si>
    <t>733121158</t>
  </si>
  <si>
    <t>Potrubí ocelové hladké bezešvé středotlaké spojované svařováním D 57x3,2 mm</t>
  </si>
  <si>
    <t>-455971113</t>
  </si>
  <si>
    <t>Potrubí z trubek ocelových hladkých spojovaných svařováním černých bezešvých středotlakých T= nad +115°C Ø 57/3,2</t>
  </si>
  <si>
    <t>https://podminky.urs.cz/item/CS_URS_2025_02/733121158</t>
  </si>
  <si>
    <t>43</t>
  </si>
  <si>
    <t>733121162</t>
  </si>
  <si>
    <t>Potrubí ocelové hladké bezešvé středotlaké spojované svařováním D 76x3,2 mm</t>
  </si>
  <si>
    <t>254515317</t>
  </si>
  <si>
    <t>Potrubí z trubek ocelových hladkých spojovaných svařováním černých bezešvých středotlakých T= nad +115°C Ø 76/3,2</t>
  </si>
  <si>
    <t>https://podminky.urs.cz/item/CS_URS_2025_02/733121162</t>
  </si>
  <si>
    <t>44</t>
  </si>
  <si>
    <t>733121165</t>
  </si>
  <si>
    <t>Potrubí ocelové hladké bezešvé středotlaké spojované svařováním D 89x3,6 mm</t>
  </si>
  <si>
    <t>-2103763078</t>
  </si>
  <si>
    <t>Potrubí z trubek ocelových hladkých spojovaných svařováním černých bezešvých středotlakých T= nad +115°C Ø 89/3,6</t>
  </si>
  <si>
    <t>https://podminky.urs.cz/item/CS_URS_2025_02/733121165</t>
  </si>
  <si>
    <t>45</t>
  </si>
  <si>
    <t>733121168</t>
  </si>
  <si>
    <t>Potrubí ocelové hladké bezešvé středotlaké spojované svařováním D 108x4,0 mm</t>
  </si>
  <si>
    <t>1161130384</t>
  </si>
  <si>
    <t>Potrubí z trubek ocelových hladkých spojovaných svařováním černých bezešvých středotlakých T= nad +115°C Ø 108/4,0</t>
  </si>
  <si>
    <t>https://podminky.urs.cz/item/CS_URS_2025_02/733121168</t>
  </si>
  <si>
    <t>46</t>
  </si>
  <si>
    <t>733124119</t>
  </si>
  <si>
    <t>Příplatek k potrubí ocelovému hladkému za zhotovení přechodů z trubek hladkých kováním DN 65/40, 65/50</t>
  </si>
  <si>
    <t>-372279258</t>
  </si>
  <si>
    <t>https://podminky.urs.cz/item/CS_URS_2025_02/733124119</t>
  </si>
  <si>
    <t>2+2</t>
  </si>
  <si>
    <t>47</t>
  </si>
  <si>
    <t>733124124</t>
  </si>
  <si>
    <t>Příplatek k potrubí ocelovému hladkému za zhotovení přechodů z trubek hladkých kováním DN 100/65</t>
  </si>
  <si>
    <t>1986558082</t>
  </si>
  <si>
    <t>Potrubí z trubek ocelových hladkých zhotovení trubkových přechodů jednostranných přímých z trubek ocelových hladkých kováním DN/DN 1 100/ 70</t>
  </si>
  <si>
    <t>https://podminky.urs.cz/item/CS_URS_2025_02/733124124</t>
  </si>
  <si>
    <t>48</t>
  </si>
  <si>
    <t>733124126.R</t>
  </si>
  <si>
    <t>Příplatek k potrubí ocelovému hladkému za zhotovení přechodů z trubek hladkých kováním DN 100/80</t>
  </si>
  <si>
    <t>-1778552792</t>
  </si>
  <si>
    <t>49</t>
  </si>
  <si>
    <t>733190217</t>
  </si>
  <si>
    <t>Zkouška těsnosti potrubí ocelové hladké D do 51x2,6</t>
  </si>
  <si>
    <t>410616613</t>
  </si>
  <si>
    <t>Zkoušky těsnosti potrubí, manžety prostupové z trubek ocelových zkoušky těsnosti potrubí (za provozu) z trubek ocelových hladkých Ø do 51/2,6</t>
  </si>
  <si>
    <t>https://podminky.urs.cz/item/CS_URS_2025_02/733190217</t>
  </si>
  <si>
    <t>50</t>
  </si>
  <si>
    <t>733190219</t>
  </si>
  <si>
    <t>Zkouška těsnosti potrubí ocelové hladké D přes 51x2,6 do 60,3x2,9</t>
  </si>
  <si>
    <t>2059914965</t>
  </si>
  <si>
    <t>Zkoušky těsnosti potrubí, manžety prostupové z trubek ocelových zkoušky těsnosti potrubí (za provozu) z trubek ocelových hladkých Ø přes 51/2,6 do 60,3/2,9</t>
  </si>
  <si>
    <t>https://podminky.urs.cz/item/CS_URS_2025_02/733190219</t>
  </si>
  <si>
    <t>51</t>
  </si>
  <si>
    <t>733190225</t>
  </si>
  <si>
    <t>Zkouška těsnosti potrubí ocelové hladké D přes 60,3x2,9 do 89x5,0</t>
  </si>
  <si>
    <t>-269224302</t>
  </si>
  <si>
    <t>Zkoušky těsnosti potrubí, manžety prostupové z trubek ocelových zkoušky těsnosti potrubí (za provozu) z trubek ocelových hladkých Ø přes 60,3/2,9 do 89/5,0</t>
  </si>
  <si>
    <t>https://podminky.urs.cz/item/CS_URS_2025_02/733190225</t>
  </si>
  <si>
    <t>52</t>
  </si>
  <si>
    <t>733190232</t>
  </si>
  <si>
    <t>Zkouška těsnosti potrubí ocelové hladké D přes 89x5,0 do 133x5,0</t>
  </si>
  <si>
    <t>-1905946790</t>
  </si>
  <si>
    <t>Zkoušky těsnosti potrubí, manžety prostupové z trubek ocelových zkoušky těsnosti potrubí (za provozu) z trubek ocelových hladkých Ø přes 89/5,0 do 133/5,0</t>
  </si>
  <si>
    <t>https://podminky.urs.cz/item/CS_URS_2025_02/733190232</t>
  </si>
  <si>
    <t>53</t>
  </si>
  <si>
    <t>733191923</t>
  </si>
  <si>
    <t>Navaření odbočky na potrubí ocelové závitové DN 15</t>
  </si>
  <si>
    <t>1409990767</t>
  </si>
  <si>
    <t>Opravy rozvodů potrubí z trubek ocelových závitových normálních i zesílených navaření odbočky na stávající potrubí, odbočka DN 15</t>
  </si>
  <si>
    <t>https://podminky.urs.cz/item/CS_URS_2025_02/733191923</t>
  </si>
  <si>
    <t>54</t>
  </si>
  <si>
    <t>733222302</t>
  </si>
  <si>
    <t>Potrubí měděné polotvrdé spojované lisováním D 15x1 mm</t>
  </si>
  <si>
    <t>-1717719708</t>
  </si>
  <si>
    <t>Potrubí z trubek měděných polotvrdých spojovaných lisováním PN 16, T= +110°C Ø 15/1</t>
  </si>
  <si>
    <t>https://podminky.urs.cz/item/CS_URS_2025_02/733222302</t>
  </si>
  <si>
    <t>190+1</t>
  </si>
  <si>
    <t>55</t>
  </si>
  <si>
    <t>733222303</t>
  </si>
  <si>
    <t>Potrubí měděné polotvrdé spojované lisováním D 18x1 mm</t>
  </si>
  <si>
    <t>1905674528</t>
  </si>
  <si>
    <t>Potrubí z trubek měděných polotvrdých spojovaných lisováním PN 16, T= +110°C Ø 18/1</t>
  </si>
  <si>
    <t>https://podminky.urs.cz/item/CS_URS_2025_02/733222303</t>
  </si>
  <si>
    <t>95</t>
  </si>
  <si>
    <t>56</t>
  </si>
  <si>
    <t>733222304</t>
  </si>
  <si>
    <t>Potrubí měděné polotvrdé spojované lisováním D 22x1 mm</t>
  </si>
  <si>
    <t>2006519371</t>
  </si>
  <si>
    <t>Potrubí z trubek měděných polotvrdých spojovaných lisováním PN 16, T= +110°C Ø 22/1</t>
  </si>
  <si>
    <t>https://podminky.urs.cz/item/CS_URS_2025_02/733222304</t>
  </si>
  <si>
    <t>57</t>
  </si>
  <si>
    <t>733223304</t>
  </si>
  <si>
    <t>Potrubí měděné tvrdé spojované lisováním D 28x1,5 mm</t>
  </si>
  <si>
    <t>-1019373114</t>
  </si>
  <si>
    <t>Potrubí z trubek měděných tvrdých spojovaných lisováním PN 16, T= +110°C Ø 28/1,5</t>
  </si>
  <si>
    <t>https://podminky.urs.cz/item/CS_URS_2025_02/733223304</t>
  </si>
  <si>
    <t>180+16</t>
  </si>
  <si>
    <t>58</t>
  </si>
  <si>
    <t>733291101</t>
  </si>
  <si>
    <t>Zkouška těsnosti potrubí měděné D do 35x1,5</t>
  </si>
  <si>
    <t>1817204714</t>
  </si>
  <si>
    <t>Zkoušky těsnosti potrubí z trubek měděných Ø do 35/1,5</t>
  </si>
  <si>
    <t>https://podminky.urs.cz/item/CS_URS_2025_02/733291101</t>
  </si>
  <si>
    <t>180+40+95+190+1+16</t>
  </si>
  <si>
    <t>59</t>
  </si>
  <si>
    <t>998733122</t>
  </si>
  <si>
    <t>Přesun hmot tonážní pro rozvody potrubí ruční v objektech v přes 6 do 12 m</t>
  </si>
  <si>
    <t>-1635237541</t>
  </si>
  <si>
    <t>Přesun hmot pro rozvody potrubí stanovený z hmotnosti přesunovaného materiálu vodorovná dopravní vzdálenost do 50 m ruční (bez užití mechanizace) v objektech výšky přes 6 do 12 m</t>
  </si>
  <si>
    <t>https://podminky.urs.cz/item/CS_URS_2025_02/998733122</t>
  </si>
  <si>
    <t>734</t>
  </si>
  <si>
    <t>Ústřední vytápění - armatury</t>
  </si>
  <si>
    <t>60</t>
  </si>
  <si>
    <t>734100812</t>
  </si>
  <si>
    <t>Demontáž armatury přírubové se dvěma přírubami DN přes 50 do 100</t>
  </si>
  <si>
    <t>208471674</t>
  </si>
  <si>
    <t>Demontáž armatur přírubových se dvěma přírubami přes 50 do DN 100</t>
  </si>
  <si>
    <t>https://podminky.urs.cz/item/CS_URS_2025_02/734100812</t>
  </si>
  <si>
    <t>10+10</t>
  </si>
  <si>
    <t>61</t>
  </si>
  <si>
    <t>734109311</t>
  </si>
  <si>
    <t>Montáž armatury přírubové se dvěma přírubami PN 25-40 DN 15</t>
  </si>
  <si>
    <t>304725694</t>
  </si>
  <si>
    <t>Montáž armatur přírubových se dvěma přírubami PN 25, 40 DN 15</t>
  </si>
  <si>
    <t>https://podminky.urs.cz/item/CS_URS_2025_02/734109311</t>
  </si>
  <si>
    <t>armatury VS</t>
  </si>
  <si>
    <t>1+3+4</t>
  </si>
  <si>
    <t>62</t>
  </si>
  <si>
    <t>RMAT0002</t>
  </si>
  <si>
    <t>armatura přírubová zpětná klapka mezipřírubová DN15 PN 40</t>
  </si>
  <si>
    <t>1637137646</t>
  </si>
  <si>
    <t>63</t>
  </si>
  <si>
    <t>RMAT0003</t>
  </si>
  <si>
    <t>armatura přírubová kulový kohout přírubový DN 15 PN 25</t>
  </si>
  <si>
    <t>-1499124519</t>
  </si>
  <si>
    <t>64</t>
  </si>
  <si>
    <t>734109315</t>
  </si>
  <si>
    <t>Montáž armatury přírubové se dvěma přírubami PN 25-40 DN 65</t>
  </si>
  <si>
    <t>1430167311</t>
  </si>
  <si>
    <t>Montáž armatur přírubových se dvěma přírubami PN 25, 40 DN 65</t>
  </si>
  <si>
    <t>https://podminky.urs.cz/item/CS_URS_2025_02/734109315</t>
  </si>
  <si>
    <t>65</t>
  </si>
  <si>
    <t>RMAT0004</t>
  </si>
  <si>
    <t>armatura přírubová kulový kohout přírubový DN 65 PN 25</t>
  </si>
  <si>
    <t>447180985</t>
  </si>
  <si>
    <t>66</t>
  </si>
  <si>
    <t>734121616</t>
  </si>
  <si>
    <t>Ventil přírubový zpětný samočinný přímý DN 65 PN 40 do 400°C do svislého potrubí</t>
  </si>
  <si>
    <t>1912265190</t>
  </si>
  <si>
    <t>Ventily zpětné přírubové samočinné přímé do svislého potrubí PN 40 do 400°C (Z 15 117 540) DN 65</t>
  </si>
  <si>
    <t>https://podminky.urs.cz/item/CS_URS_2025_02/734121616</t>
  </si>
  <si>
    <t>67</t>
  </si>
  <si>
    <t>734163441</t>
  </si>
  <si>
    <t>Filtr DN 15 PN 40 do 400°C z uhlíkové oceli s vypouštěcí přírubou</t>
  </si>
  <si>
    <t>-1434295483</t>
  </si>
  <si>
    <t>Filtry z uhlíkové oceli s čístícím víkem nebo vypouštěcí zátkou PN 40 do 400°C DN 15</t>
  </si>
  <si>
    <t>https://podminky.urs.cz/item/CS_URS_2025_02/734163441</t>
  </si>
  <si>
    <t>68</t>
  </si>
  <si>
    <t>734163447</t>
  </si>
  <si>
    <t>Filtr DN 65 PN 40 do 400°C z uhlíkové oceli s vypouštěcí přírubou</t>
  </si>
  <si>
    <t>360810674</t>
  </si>
  <si>
    <t>Filtry z uhlíkové oceli s čístícím víkem nebo vypouštěcí zátkou PN 40 do 400°C DN 65</t>
  </si>
  <si>
    <t>https://podminky.urs.cz/item/CS_URS_2025_02/734163447</t>
  </si>
  <si>
    <t>69</t>
  </si>
  <si>
    <t>734173417</t>
  </si>
  <si>
    <t>Spoj přírubový PN 16/I do 200°C DN 80</t>
  </si>
  <si>
    <t>-985646535</t>
  </si>
  <si>
    <t>Mezikusy, přírubové spoje přírubové spoje PN 16/I, 200°C DN 80</t>
  </si>
  <si>
    <t>https://podminky.urs.cz/item/CS_URS_2025_02/734173417</t>
  </si>
  <si>
    <t>70</t>
  </si>
  <si>
    <t>734173611</t>
  </si>
  <si>
    <t>Spoj přírubový PN 40/I do 200°C DN 15</t>
  </si>
  <si>
    <t>57800970</t>
  </si>
  <si>
    <t>Mezikusy, přírubové spoje přírubové spoje PN 40/I, 200°C DN 15</t>
  </si>
  <si>
    <t>https://podminky.urs.cz/item/CS_URS_2025_02/734173611</t>
  </si>
  <si>
    <t>8+3</t>
  </si>
  <si>
    <t>71</t>
  </si>
  <si>
    <t>734173614</t>
  </si>
  <si>
    <t>Spoj přírubový PN 40/I do 200°C DN 50</t>
  </si>
  <si>
    <t>-1476716671</t>
  </si>
  <si>
    <t>Mezikusy, přírubové spoje přírubové spoje PN 40/I, 200°C DN 50</t>
  </si>
  <si>
    <t>https://podminky.urs.cz/item/CS_URS_2025_02/734173614</t>
  </si>
  <si>
    <t>72</t>
  </si>
  <si>
    <t>734173616</t>
  </si>
  <si>
    <t>Spoj přírubový PN 40/I do 200°C DN 65</t>
  </si>
  <si>
    <t>-1856308231</t>
  </si>
  <si>
    <t>Mezikusy, přírubové spoje přírubové spoje PN 40/I, 200°C DN 65</t>
  </si>
  <si>
    <t>https://podminky.urs.cz/item/CS_URS_2025_02/734173616</t>
  </si>
  <si>
    <t>73</t>
  </si>
  <si>
    <t>734173617</t>
  </si>
  <si>
    <t>Spoj přírubový PN 40/I do 200°C DN 80</t>
  </si>
  <si>
    <t>1052200267</t>
  </si>
  <si>
    <t>Mezikusy, přírubové spoje přírubové spoje PN 40/I, 200°C DN 80</t>
  </si>
  <si>
    <t>https://podminky.urs.cz/item/CS_URS_2025_02/734173617</t>
  </si>
  <si>
    <t>6+2</t>
  </si>
  <si>
    <t>74</t>
  </si>
  <si>
    <t>734173618</t>
  </si>
  <si>
    <t>Spoj přírubový PN 40/I do 200°C DN 100</t>
  </si>
  <si>
    <t>-781276837</t>
  </si>
  <si>
    <t>Mezikusy, přírubové spoje přírubové spoje PN 40/I, 200°C DN 100</t>
  </si>
  <si>
    <t>https://podminky.urs.cz/item/CS_URS_2025_02/734173618</t>
  </si>
  <si>
    <t>75</t>
  </si>
  <si>
    <t>734191611</t>
  </si>
  <si>
    <t>Ventil přírubový regulační přímý PN 40 do 400°C DN 15</t>
  </si>
  <si>
    <t>129318542</t>
  </si>
  <si>
    <t>Ostatní přírubové armatury ventily regulační přímé PN 40 do 400°C (V 41 111 540) DN 15</t>
  </si>
  <si>
    <t>https://podminky.urs.cz/item/CS_URS_2025_02/734191611</t>
  </si>
  <si>
    <t>76</t>
  </si>
  <si>
    <t>734191733</t>
  </si>
  <si>
    <t>Ventil přírubový regulační DN 40 PN 40 do 400°C s elektrickým servomotorem</t>
  </si>
  <si>
    <t>1569424228</t>
  </si>
  <si>
    <t>Ostatní přírubové armatury ventily regulační přímé s elektrickým servomotorem PN 40 do 400°C (V 41 113 540) DN 40</t>
  </si>
  <si>
    <t>https://podminky.urs.cz/item/CS_URS_2025_02/734191733</t>
  </si>
  <si>
    <t>77</t>
  </si>
  <si>
    <t>734193116</t>
  </si>
  <si>
    <t>Klapka mezipřírubová uzavírací DN 80 PN 16 do 120°C disk tvárná litina</t>
  </si>
  <si>
    <t>2047302841</t>
  </si>
  <si>
    <t>Ostatní přírubové armatury klapky mezipřírubové uzavírací PN 16 do 120°C disk tvárná litina DN 80</t>
  </si>
  <si>
    <t>https://podminky.urs.cz/item/CS_URS_2025_02/734193116</t>
  </si>
  <si>
    <t>78</t>
  </si>
  <si>
    <t>734200821</t>
  </si>
  <si>
    <t>Demontáž armatury závitové se dvěma závity přes G 1/2 do G 1/2</t>
  </si>
  <si>
    <t>745851884</t>
  </si>
  <si>
    <t>Demontáž armatur závitových se dvěma závity do G 1/2</t>
  </si>
  <si>
    <t>https://podminky.urs.cz/item/CS_URS_2025_02/734200821</t>
  </si>
  <si>
    <t>79</t>
  </si>
  <si>
    <t>734211115</t>
  </si>
  <si>
    <t>Ventil závitový odvzdušňovací G 1/2 PN 10 do 120°C otopných těles</t>
  </si>
  <si>
    <t>61121918</t>
  </si>
  <si>
    <t>Ventily odvzdušňovací závitové otopných těles PN 6 do 120°C G 1/2</t>
  </si>
  <si>
    <t>https://podminky.urs.cz/item/CS_URS_2025_02/734211115</t>
  </si>
  <si>
    <t>80</t>
  </si>
  <si>
    <t>734211127</t>
  </si>
  <si>
    <t>Ventil závitový odvzdušňovací G 1/2 PN 14 do 120°C automatický se zpětnou klapkou otopných těles</t>
  </si>
  <si>
    <t>-95767595</t>
  </si>
  <si>
    <t>Ventily odvzdušňovací závitové automatické se zpětnou klapkou PN 14 do 120°C G 1/2</t>
  </si>
  <si>
    <t>https://podminky.urs.cz/item/CS_URS_2025_02/734211127</t>
  </si>
  <si>
    <t>81</t>
  </si>
  <si>
    <t>734220001</t>
  </si>
  <si>
    <t>Ventil závitový regulační přímý G 1/2 PN 16 do 90°C vyvažovací bez vypouštění</t>
  </si>
  <si>
    <t>-479088970</t>
  </si>
  <si>
    <t>Ventily regulační závitové vyvažovací přímé bez vypouštění PN 16 do 90°C G 1/2</t>
  </si>
  <si>
    <t>https://podminky.urs.cz/item/CS_URS_2025_02/734220001</t>
  </si>
  <si>
    <t>stoupačky stávající UT přesná specifikace dle PD</t>
  </si>
  <si>
    <t>6+6</t>
  </si>
  <si>
    <t>stoupačky byt knihovna</t>
  </si>
  <si>
    <t>82</t>
  </si>
  <si>
    <t>734220002</t>
  </si>
  <si>
    <t>Ventil závitový regulační přímý G 3/4 PN 16 do 90°C vyvažovací bez vypouštění</t>
  </si>
  <si>
    <t>-1699817586</t>
  </si>
  <si>
    <t>Ventily regulační závitové vyvažovací přímé bez vypouštění PN 16 do 90°C G 3/4</t>
  </si>
  <si>
    <t>https://podminky.urs.cz/item/CS_URS_2025_02/734220002</t>
  </si>
  <si>
    <t>83</t>
  </si>
  <si>
    <t>734220003</t>
  </si>
  <si>
    <t>Ventil závitový regulační přímý G 1 PN 16 do 90°C vyvažovací bez vypouštění</t>
  </si>
  <si>
    <t>1661931881</t>
  </si>
  <si>
    <t>Ventily regulační závitové vyvažovací přímé bez vypouštění PN 16 do 90°C G 1</t>
  </si>
  <si>
    <t>https://podminky.urs.cz/item/CS_URS_2025_02/734220003</t>
  </si>
  <si>
    <t>84</t>
  </si>
  <si>
    <t>734220004</t>
  </si>
  <si>
    <t>Ventil závitový regulační přímý G 5/4 PN 16 do 90°C vyvažovací bez vypouštění</t>
  </si>
  <si>
    <t>-1020840894</t>
  </si>
  <si>
    <t>Ventily regulační závitové vyvažovací přímé bez vypouštění PN 16 do 90°C G 5/4</t>
  </si>
  <si>
    <t>https://podminky.urs.cz/item/CS_URS_2025_02/734220004</t>
  </si>
  <si>
    <t>85</t>
  </si>
  <si>
    <t>734221544</t>
  </si>
  <si>
    <t>Ventil závitový termostatický přímý jednoregulační G 3/8 PN 16 do 110°C bez hlavice ovládání</t>
  </si>
  <si>
    <t>-1321610250</t>
  </si>
  <si>
    <t>Ventily regulační závitové termostatické bez hlavice ovládání PN 16 do 110°C přímé jednoregulační G 3/8</t>
  </si>
  <si>
    <t>https://podminky.urs.cz/item/CS_URS_2025_02/734221544</t>
  </si>
  <si>
    <t>otopná tělesa stávající ut</t>
  </si>
  <si>
    <t>86</t>
  </si>
  <si>
    <t>734221545</t>
  </si>
  <si>
    <t>Ventil závitový termostatický přímý jednoregulační G 1/2 PN 16 do 110°C bez hlavice ovládání</t>
  </si>
  <si>
    <t>-980400606</t>
  </si>
  <si>
    <t>Ventily regulační závitové termostatické bez hlavice ovládání PN 16 do 110°C přímé jednoregulační G 1/2</t>
  </si>
  <si>
    <t>https://podminky.urs.cz/item/CS_URS_2025_02/734221545</t>
  </si>
  <si>
    <t>12+15</t>
  </si>
  <si>
    <t>byt knihovna</t>
  </si>
  <si>
    <t>87</t>
  </si>
  <si>
    <t>734221546</t>
  </si>
  <si>
    <t>Ventil závitový termostatický přímý jednoregulační G 3/4 PN 16 do 110°C bez hlavice ovládání</t>
  </si>
  <si>
    <t>-247773662</t>
  </si>
  <si>
    <t>Ventily regulační závitové termostatické bez hlavice ovládání PN 16 do 110°C přímé jednoregulační G 3/4</t>
  </si>
  <si>
    <t>https://podminky.urs.cz/item/CS_URS_2025_02/734221546</t>
  </si>
  <si>
    <t>88</t>
  </si>
  <si>
    <t>734221684</t>
  </si>
  <si>
    <t>Termostatická hlavice kapalinová PN 10 do 110°C pro veřejné prostory</t>
  </si>
  <si>
    <t>-293631414</t>
  </si>
  <si>
    <t>Ventily regulační závitové hlavice termostatické pro ovládání ventilů PN 10 do 110°C kapalinové pro veřejné prostory</t>
  </si>
  <si>
    <t>https://podminky.urs.cz/item/CS_URS_2025_02/734221684</t>
  </si>
  <si>
    <t>42+15</t>
  </si>
  <si>
    <t>89</t>
  </si>
  <si>
    <t>734242414</t>
  </si>
  <si>
    <t>Ventil závitový zpětný přímý G 1 PN 16 do 110°C</t>
  </si>
  <si>
    <t>502924219</t>
  </si>
  <si>
    <t>Ventily zpětné závitové PN 16 do 110°C přímé G 1</t>
  </si>
  <si>
    <t>https://podminky.urs.cz/item/CS_URS_2025_02/734242414</t>
  </si>
  <si>
    <t>90</t>
  </si>
  <si>
    <t>734242417</t>
  </si>
  <si>
    <t>Ventil závitový zpětný přímý G 2 PN 16 do 110°C</t>
  </si>
  <si>
    <t>-1639030411</t>
  </si>
  <si>
    <t>Ventily zpětné závitové PN 16 do 110°C přímé G 2</t>
  </si>
  <si>
    <t>https://podminky.urs.cz/item/CS_URS_2025_02/734242417</t>
  </si>
  <si>
    <t>91</t>
  </si>
  <si>
    <t>734251145</t>
  </si>
  <si>
    <t>Ventil pojistný čepový rohový G 1 PN 16 do 200°C plynotěsný</t>
  </si>
  <si>
    <t>928619048</t>
  </si>
  <si>
    <t>Ventily pojistné závitové a čepové rohové PN 16 do 200°C plynotěsné (P 11 287 616) G 1</t>
  </si>
  <si>
    <t>https://podminky.urs.cz/item/CS_URS_2025_02/734251145</t>
  </si>
  <si>
    <t>92</t>
  </si>
  <si>
    <t>734261233</t>
  </si>
  <si>
    <t>Šroubení topenářské přímé G 1/2 PN 16 do 120°C</t>
  </si>
  <si>
    <t>846657485</t>
  </si>
  <si>
    <t>Šroubení topenářské PN 16 do 120°C přímé G 1/2</t>
  </si>
  <si>
    <t>https://podminky.urs.cz/item/CS_URS_2025_02/734261233</t>
  </si>
  <si>
    <t>2+16</t>
  </si>
  <si>
    <t>93</t>
  </si>
  <si>
    <t>734261234</t>
  </si>
  <si>
    <t>Šroubení topenářské přímé G 3/4 PN 16 do 120°C</t>
  </si>
  <si>
    <t>817467776</t>
  </si>
  <si>
    <t>Šroubení topenářské PN 16 do 120°C přímé G 3/4</t>
  </si>
  <si>
    <t>https://podminky.urs.cz/item/CS_URS_2025_02/734261234</t>
  </si>
  <si>
    <t>94</t>
  </si>
  <si>
    <t>734261235</t>
  </si>
  <si>
    <t>Šroubení topenářské přímé G 1 PN 16 do 120°C</t>
  </si>
  <si>
    <t>-87928960</t>
  </si>
  <si>
    <t>Šroubení topenářské PN 16 do 120°C přímé G 1</t>
  </si>
  <si>
    <t>https://podminky.urs.cz/item/CS_URS_2025_02/734261235</t>
  </si>
  <si>
    <t>2+4+10</t>
  </si>
  <si>
    <t>734261236</t>
  </si>
  <si>
    <t>Šroubení topenářské přímé G 5/4 PN 16 do 120°C</t>
  </si>
  <si>
    <t>704589537</t>
  </si>
  <si>
    <t>Šroubení topenářské PN 16 do 120°C přímé G 5/4</t>
  </si>
  <si>
    <t>https://podminky.urs.cz/item/CS_URS_2025_02/734261236</t>
  </si>
  <si>
    <t>96</t>
  </si>
  <si>
    <t>734261238</t>
  </si>
  <si>
    <t>Šroubení topenářské přímé G 2 PN 16 do 120°C</t>
  </si>
  <si>
    <t>1585762681</t>
  </si>
  <si>
    <t>Šroubení topenářské PN 16 do 120°C přímé G 2</t>
  </si>
  <si>
    <t>https://podminky.urs.cz/item/CS_URS_2025_02/734261238</t>
  </si>
  <si>
    <t>2+4+8</t>
  </si>
  <si>
    <t>97</t>
  </si>
  <si>
    <t>734261716</t>
  </si>
  <si>
    <t>Šroubení regulační radiátorové přímé G 3/8 s vypouštěním</t>
  </si>
  <si>
    <t>-1048681656</t>
  </si>
  <si>
    <t>Šroubení regulační radiátorové přímé s vypouštěním G 3/8</t>
  </si>
  <si>
    <t>https://podminky.urs.cz/item/CS_URS_2025_02/734261716</t>
  </si>
  <si>
    <t>98</t>
  </si>
  <si>
    <t>734261717</t>
  </si>
  <si>
    <t>Šroubení regulační radiátorové přímé G 1/2 s vypouštěním</t>
  </si>
  <si>
    <t>833189145</t>
  </si>
  <si>
    <t>Šroubení regulační radiátorové přímé s vypouštěním G 1/2</t>
  </si>
  <si>
    <t>https://podminky.urs.cz/item/CS_URS_2025_02/734261717</t>
  </si>
  <si>
    <t>99</t>
  </si>
  <si>
    <t>734261718</t>
  </si>
  <si>
    <t>Šroubení regulační radiátorové přímé G 3/4 s vypouštěním</t>
  </si>
  <si>
    <t>-1402703945</t>
  </si>
  <si>
    <t>Šroubení regulační radiátorové přímé s vypouštěním G 3/4</t>
  </si>
  <si>
    <t>https://podminky.urs.cz/item/CS_URS_2025_02/734261718</t>
  </si>
  <si>
    <t>100</t>
  </si>
  <si>
    <t>734291123</t>
  </si>
  <si>
    <t>Kohout plnící a vypouštěcí G 1/2 PN 10 do 90°C závitový</t>
  </si>
  <si>
    <t>-1444247397</t>
  </si>
  <si>
    <t>Ostatní armatury kohouty plnicí a vypouštěcí PN 10 do 90°C G 1/2</t>
  </si>
  <si>
    <t>https://podminky.urs.cz/item/CS_URS_2025_02/734291123</t>
  </si>
  <si>
    <t>101</t>
  </si>
  <si>
    <t>734291253</t>
  </si>
  <si>
    <t>Filtr závitový pro topné a chladicí systémy přímý G 1/2 PN 16 do 160°C s vnitřními závity</t>
  </si>
  <si>
    <t>-39021380</t>
  </si>
  <si>
    <t>Ostatní armatury filtry závitové pro topné a chladicí systémy PN 16 do 160°C přímé s vnitřními závity G 1/2</t>
  </si>
  <si>
    <t>https://podminky.urs.cz/item/CS_URS_2025_02/734291253</t>
  </si>
  <si>
    <t>102</t>
  </si>
  <si>
    <t>734291255</t>
  </si>
  <si>
    <t>Filtr závitový pro topné a chladicí systémy přímý G 1 PN 16 do 160°C s vnitřními závity</t>
  </si>
  <si>
    <t>694723114</t>
  </si>
  <si>
    <t>Ostatní armatury filtry závitové pro topné a chladicí systémy PN 16 do 160°C přímé s vnitřními závity G 1</t>
  </si>
  <si>
    <t>https://podminky.urs.cz/item/CS_URS_2025_02/734291255</t>
  </si>
  <si>
    <t>103</t>
  </si>
  <si>
    <t>734291258</t>
  </si>
  <si>
    <t>Filtr závitový pro topné a chladicí systémy přímý G 2 PN 16 do 160°C s vnitřními závity</t>
  </si>
  <si>
    <t>670322690</t>
  </si>
  <si>
    <t>Ostatní armatury filtry závitové pro topné a chladicí systémy PN 16 do 160°C přímé s vnitřními závity G 2</t>
  </si>
  <si>
    <t>https://podminky.urs.cz/item/CS_URS_2025_02/734291258</t>
  </si>
  <si>
    <t>104</t>
  </si>
  <si>
    <t>734292713</t>
  </si>
  <si>
    <t>Kohout kulový přímý G 1/2 PN 42 do 185°C vnitřní závit</t>
  </si>
  <si>
    <t>-31589267</t>
  </si>
  <si>
    <t>Ostatní armatury kulové kohouty PN 42 do 185°C přímé vnitřní závit G 1/2</t>
  </si>
  <si>
    <t>https://podminky.urs.cz/item/CS_URS_2025_02/734292713</t>
  </si>
  <si>
    <t>16+1</t>
  </si>
  <si>
    <t>105</t>
  </si>
  <si>
    <t>734292715</t>
  </si>
  <si>
    <t>Kohout kulový přímý G 1 PN 42 do 185°C vnitřní závit</t>
  </si>
  <si>
    <t>-46375479</t>
  </si>
  <si>
    <t>Ostatní armatury kulové kohouty PN 42 do 185°C přímé vnitřní závit G 1</t>
  </si>
  <si>
    <t>https://podminky.urs.cz/item/CS_URS_2025_02/734292715</t>
  </si>
  <si>
    <t>106</t>
  </si>
  <si>
    <t>734292718</t>
  </si>
  <si>
    <t>Kohout kulový přímý G 2 PN 42 do 185°C vnitřní závit</t>
  </si>
  <si>
    <t>-880721531</t>
  </si>
  <si>
    <t>Ostatní armatury kulové kohouty PN 42 do 185°C přímé vnitřní závit G 2</t>
  </si>
  <si>
    <t>https://podminky.urs.cz/item/CS_URS_2025_02/734292718</t>
  </si>
  <si>
    <t>107</t>
  </si>
  <si>
    <t>734295022</t>
  </si>
  <si>
    <t>Směšovací ventil otopných a chladicích systémů závitový třícestný G 1" se servomotorem</t>
  </si>
  <si>
    <t>-1028218836</t>
  </si>
  <si>
    <t>Směšovací armatury otopných a chladících systémů ventily závitové PN 10 T= 120°C třícestné se servomotorem G 1</t>
  </si>
  <si>
    <t>https://podminky.urs.cz/item/CS_URS_2025_02/734295022</t>
  </si>
  <si>
    <t>108</t>
  </si>
  <si>
    <t>734295023</t>
  </si>
  <si>
    <t>Směšovací ventil otopných a chladicích systémů závitový třícestný G 5/4" se servomotorem</t>
  </si>
  <si>
    <t>991208555</t>
  </si>
  <si>
    <t>Směšovací armatury otopných a chladících systémů ventily závitové PN 10 T= 120°C třícestné se servomotorem G 5/4</t>
  </si>
  <si>
    <t>https://podminky.urs.cz/item/CS_URS_2025_02/734295023</t>
  </si>
  <si>
    <t>109</t>
  </si>
  <si>
    <t>734411103</t>
  </si>
  <si>
    <t>Teploměr technický s pevným stonkem a jímkou zadní připojení průměr 63 mm délky 100 mm</t>
  </si>
  <si>
    <t>490408625</t>
  </si>
  <si>
    <t>Teploměry technické s pevným stonkem a jímkou zadní připojení (axiální) průměr 63 mm délka stonku 100 mm</t>
  </si>
  <si>
    <t>https://podminky.urs.cz/item/CS_URS_2025_02/734411103</t>
  </si>
  <si>
    <t>2+10</t>
  </si>
  <si>
    <t>110</t>
  </si>
  <si>
    <t>734412113</t>
  </si>
  <si>
    <t>Měřič tepla kompaktní Qn 2,5 G 3/4</t>
  </si>
  <si>
    <t>1405149931</t>
  </si>
  <si>
    <t>Teploměry technické kompaktní měřiče tepla jmenovitý průtok Qn (m3/h) 2,5 3/4"</t>
  </si>
  <si>
    <t>https://podminky.urs.cz/item/CS_URS_2025_02/734412113</t>
  </si>
  <si>
    <t>VS byt</t>
  </si>
  <si>
    <t>111</t>
  </si>
  <si>
    <t>734412113.R</t>
  </si>
  <si>
    <t>Měřič tepla kompaktní montáž</t>
  </si>
  <si>
    <t>-1680619154</t>
  </si>
  <si>
    <t>112</t>
  </si>
  <si>
    <t>734421102</t>
  </si>
  <si>
    <t>Tlakoměr s pevným stonkem a zpětnou klapkou tlak 0-16 bar průměr 63 mm spodní připojení</t>
  </si>
  <si>
    <t>508079758</t>
  </si>
  <si>
    <t>Tlakoměry s pevným stonkem a zpětnou klapkou spodní připojení (radiální) tlaku 0-16 bar průměru 63 mm</t>
  </si>
  <si>
    <t>https://podminky.urs.cz/item/CS_URS_2025_02/734421102</t>
  </si>
  <si>
    <t>3+11</t>
  </si>
  <si>
    <t>113</t>
  </si>
  <si>
    <t>734424102</t>
  </si>
  <si>
    <t>Kondenzační smyčka k přivaření stočená PN 250 do 300°C</t>
  </si>
  <si>
    <t>-315876215</t>
  </si>
  <si>
    <t>Tlakoměry kondenzační smyčky k přivaření, PN 250 do 300°C stočené</t>
  </si>
  <si>
    <t>https://podminky.urs.cz/item/CS_URS_2025_02/734424102</t>
  </si>
  <si>
    <t>114</t>
  </si>
  <si>
    <t>734494213</t>
  </si>
  <si>
    <t>Návarek s trubkovým závitem G 1/2</t>
  </si>
  <si>
    <t>-1512592022</t>
  </si>
  <si>
    <t>Měřicí armatury návarky s trubkovým závitem G 1/2</t>
  </si>
  <si>
    <t>https://podminky.urs.cz/item/CS_URS_2025_02/734494213</t>
  </si>
  <si>
    <t>115</t>
  </si>
  <si>
    <t>998734122</t>
  </si>
  <si>
    <t>Přesun hmot tonážní pro armatury ruční v objektech v přes 6 do 12 m</t>
  </si>
  <si>
    <t>1734151049</t>
  </si>
  <si>
    <t>Přesun hmot pro armatury stanovený z hmotnosti přesunovaného materiálu vodorovná dopravní vzdálenost do 50 m ruční (bez užití mechanizace) v objektech výšky přes 6 do 12 m</t>
  </si>
  <si>
    <t>https://podminky.urs.cz/item/CS_URS_2025_02/998734122</t>
  </si>
  <si>
    <t>735</t>
  </si>
  <si>
    <t>Ústřední vytápění - otopná tělesa</t>
  </si>
  <si>
    <t>116</t>
  </si>
  <si>
    <t>735190913</t>
  </si>
  <si>
    <t>Oprava vratné růžice otopných těles ocelových</t>
  </si>
  <si>
    <t>-332592931</t>
  </si>
  <si>
    <t>Ostatní opravy otopných těles růžice a vsuvky vrtaná růžice</t>
  </si>
  <si>
    <t>https://podminky.urs.cz/item/CS_URS_2025_02/735190913</t>
  </si>
  <si>
    <t>117</t>
  </si>
  <si>
    <t>998735122</t>
  </si>
  <si>
    <t>Přesun hmot tonážní pro otopná tělesa ruční v objektech v přes 6 do 12 m</t>
  </si>
  <si>
    <t>1018550011</t>
  </si>
  <si>
    <t>Přesun hmot pro otopná tělesa stanovený z hmotnosti přesunovaného materiálu vodorovná dopravní vzdálenost do 50 m ruční (bez užití mechanizace) v objektech výšky přes 6 do 12 m</t>
  </si>
  <si>
    <t>https://podminky.urs.cz/item/CS_URS_2025_02/998735122</t>
  </si>
  <si>
    <t>741</t>
  </si>
  <si>
    <t>Elektroinstalace - silnoproud</t>
  </si>
  <si>
    <t>118</t>
  </si>
  <si>
    <t>741110514</t>
  </si>
  <si>
    <t>Montáž lišta a kanálek vkládací šířky přes 180 do 250 mm s víčkem</t>
  </si>
  <si>
    <t>-1988648855</t>
  </si>
  <si>
    <t>Montáž lišt a kanálků elektroinstalačních se spojkami, ohyby a rohy a s nasunutím do krabic vkládacích s víčkem, šířky do přes 180 do 250 mm</t>
  </si>
  <si>
    <t>https://podminky.urs.cz/item/CS_URS_2025_02/741110514</t>
  </si>
  <si>
    <t>119</t>
  </si>
  <si>
    <t>1000222643</t>
  </si>
  <si>
    <t xml:space="preserve">KOPOS LE 100 HD  LIŠTA ELEGANT 100</t>
  </si>
  <si>
    <t>-744774470</t>
  </si>
  <si>
    <t>767</t>
  </si>
  <si>
    <t>Konstrukce zámečnické</t>
  </si>
  <si>
    <t>767995102.R</t>
  </si>
  <si>
    <t>Montáž atypických zámečnických konstrukcí hmotnosti přes 1 do 3 kg</t>
  </si>
  <si>
    <t>kg</t>
  </si>
  <si>
    <t>1175619765</t>
  </si>
  <si>
    <t>Montáž ostatních atypických zámečnických konstrukcí hmotnosti přes 1 do 3 kg</t>
  </si>
  <si>
    <t>závěsy</t>
  </si>
  <si>
    <t>30+10</t>
  </si>
  <si>
    <t>OK</t>
  </si>
  <si>
    <t>784</t>
  </si>
  <si>
    <t>Dokončovací práce - malby a tapety</t>
  </si>
  <si>
    <t>121</t>
  </si>
  <si>
    <t>784111001</t>
  </si>
  <si>
    <t>Oprášení (ometení ) podkladu v místnostech v do 3,80 m</t>
  </si>
  <si>
    <t>m2</t>
  </si>
  <si>
    <t>1914502912</t>
  </si>
  <si>
    <t>Oprášení (ometení) podkladu v místnostech výšky do 3,80 m</t>
  </si>
  <si>
    <t>https://podminky.urs.cz/item/CS_URS_2025_02/784111001</t>
  </si>
  <si>
    <t>122</t>
  </si>
  <si>
    <t>784121001</t>
  </si>
  <si>
    <t>Oškrabání malby v místnostech v do 3,80 m</t>
  </si>
  <si>
    <t>780913726</t>
  </si>
  <si>
    <t>Oškrabání malby v místnostech výšky do 3,80 m</t>
  </si>
  <si>
    <t>https://podminky.urs.cz/item/CS_URS_2025_02/784121001</t>
  </si>
  <si>
    <t>45+15</t>
  </si>
  <si>
    <t>123</t>
  </si>
  <si>
    <t>784211101</t>
  </si>
  <si>
    <t>Dvojnásobné bílé malby ze směsí za mokra výborně oděruvzdorných v místnostech v do 3,80 m</t>
  </si>
  <si>
    <t>-1621114222</t>
  </si>
  <si>
    <t>Malby z malířských směsí oděruvzdorných za mokra dvojnásobné, bílé za mokra oděruvzdorné výborně v místnostech výšky do 3,80 m</t>
  </si>
  <si>
    <t>https://podminky.urs.cz/item/CS_URS_2025_02/784211101</t>
  </si>
  <si>
    <t>Ostatní</t>
  </si>
  <si>
    <t>124</t>
  </si>
  <si>
    <t>O01</t>
  </si>
  <si>
    <t>Opravy a nátěry stávajících otopných těles</t>
  </si>
  <si>
    <t>512</t>
  </si>
  <si>
    <t>-269375860</t>
  </si>
  <si>
    <t>125</t>
  </si>
  <si>
    <t>O02</t>
  </si>
  <si>
    <t>přednastavení rad. ventilů RA-N</t>
  </si>
  <si>
    <t>1247850497</t>
  </si>
  <si>
    <t>stávající okruh</t>
  </si>
  <si>
    <t>stávající okruh suterén</t>
  </si>
  <si>
    <t>126</t>
  </si>
  <si>
    <t>O03</t>
  </si>
  <si>
    <t>Napuštění a propláchnutí systému</t>
  </si>
  <si>
    <t>sou</t>
  </si>
  <si>
    <t>1390636439</t>
  </si>
  <si>
    <t>127</t>
  </si>
  <si>
    <t>O04</t>
  </si>
  <si>
    <t>Nastavení diferenčních tlaků</t>
  </si>
  <si>
    <t>-1769124253</t>
  </si>
  <si>
    <t>128</t>
  </si>
  <si>
    <t>O05</t>
  </si>
  <si>
    <t>vyvážení otopné soustavy</t>
  </si>
  <si>
    <t>-897878501</t>
  </si>
  <si>
    <t>129</t>
  </si>
  <si>
    <t>O06</t>
  </si>
  <si>
    <t>Dokumentace skutečného provedení</t>
  </si>
  <si>
    <t>-1484156177</t>
  </si>
  <si>
    <t>130</t>
  </si>
  <si>
    <t>O07</t>
  </si>
  <si>
    <t>Nátěr potrubí základní a vrchní</t>
  </si>
  <si>
    <t>-2109867683</t>
  </si>
  <si>
    <t>131</t>
  </si>
  <si>
    <t>O08</t>
  </si>
  <si>
    <t>štítky na potrubí a armatury</t>
  </si>
  <si>
    <t>1167804836</t>
  </si>
  <si>
    <t>02 - Elektroinstalace</t>
  </si>
  <si>
    <t>741390932</t>
  </si>
  <si>
    <t>Výměna žárovek u svítidel stropních nástěnných prachotěsných</t>
  </si>
  <si>
    <t>-1471662194</t>
  </si>
  <si>
    <t>Výměna součástí spotřebičů s demontáží poškozených součástí a namontováním nových a s konečným vyzkoušením žárovek u svítidel stropních nástěnných prachotěsných</t>
  </si>
  <si>
    <t>https://podminky.urs.cz/item/CS_URS_2025_02/741390932</t>
  </si>
  <si>
    <t>1.pp</t>
  </si>
  <si>
    <t>1.n.p.</t>
  </si>
  <si>
    <t>2.n.p.</t>
  </si>
  <si>
    <t>138</t>
  </si>
  <si>
    <t>3.n.p.</t>
  </si>
  <si>
    <t>žárovka dle specifikace PD</t>
  </si>
  <si>
    <t>1041144402</t>
  </si>
  <si>
    <t>úprava elektroinstalace</t>
  </si>
  <si>
    <t>1001295316</t>
  </si>
  <si>
    <t>výpočet osvětlení</t>
  </si>
  <si>
    <t>1890376922</t>
  </si>
  <si>
    <t>VRN</t>
  </si>
  <si>
    <t>-484463842</t>
  </si>
  <si>
    <t>03 - MaR elektro</t>
  </si>
  <si>
    <t>konektor RJ45</t>
  </si>
  <si>
    <t>Konektor Ethernet RJ45 konektor RJ45</t>
  </si>
  <si>
    <t>JYTY 2x1RE</t>
  </si>
  <si>
    <t>Ovládací stíněný kabel s PVC izolací JYTY 2x1RE</t>
  </si>
  <si>
    <t>JYTY 3x1RE</t>
  </si>
  <si>
    <t>Ovládací stíněný kabel s PVC izolací JYTY 3x1RE</t>
  </si>
  <si>
    <t>Solenoidový ventil 2</t>
  </si>
  <si>
    <t>Solenoidový ventil Solenoidový ventil 230VAC</t>
  </si>
  <si>
    <t>BM-11</t>
  </si>
  <si>
    <t>Kabelová vývodka z polyamidu (metrický závit) BM-11</t>
  </si>
  <si>
    <t>BML-11</t>
  </si>
  <si>
    <t>Matice z polyamidu BML-11</t>
  </si>
  <si>
    <t>1301-2112-0580-120</t>
  </si>
  <si>
    <t>Čidlo tlaku pro kapaliny a plyny / 0…25bar, 4-20 mA SHD-I 25</t>
  </si>
  <si>
    <t>1301-2112-0560-120</t>
  </si>
  <si>
    <t>Čidlo tlaku pro kapaliny a plyny / 0…10bar, 4-20 mA SHD-I 10</t>
  </si>
  <si>
    <t>9101-1010-9001-000D1</t>
  </si>
  <si>
    <t>Příložné teplotní čidlo Pt1000, -30…110 °C, IP54 ATF2 Pt1000</t>
  </si>
  <si>
    <t>9101-1040-5001-000D1</t>
  </si>
  <si>
    <t>Venkovní teplotní čidlo Pt1000, -50…90 °C, IP67 ATF1 Pt1000</t>
  </si>
  <si>
    <t>9101-1060-5001-000D1</t>
  </si>
  <si>
    <t>Nástěnné čidlo teploty Pt1000, polokulový teploměr, -30…75 °C, IP65 ASTF Pt1000</t>
  </si>
  <si>
    <t>TH08-ms/100</t>
  </si>
  <si>
    <t>Ponorná mosazná příruba TH08-ms/100</t>
  </si>
  <si>
    <t>markMX.3</t>
  </si>
  <si>
    <t>Domat PLC, procesor i.MX6 UL, OS Linux, 2x Ethernet, 2x RS232, 2x RS485 markMX.3</t>
  </si>
  <si>
    <t xml:space="preserve"> ks</t>
  </si>
  <si>
    <t>HT300</t>
  </si>
  <si>
    <t>Operátorský panel s kapacitním dotykovým displejem 7“ HT300</t>
  </si>
  <si>
    <t>99345909</t>
  </si>
  <si>
    <t>Mokroběžné oběhové čerpadlo ALPHA1 25-80 130</t>
  </si>
  <si>
    <t>99221281</t>
  </si>
  <si>
    <t>Mokroběžné oběhové čerpadlo MAGNA1 32-120</t>
  </si>
  <si>
    <t>EthMBus-5M SMART</t>
  </si>
  <si>
    <t>Převodník komunikačního rozhraní M-Bus na Ethernet EthMBus-5M SMART</t>
  </si>
  <si>
    <t>Drátěné žlaby</t>
  </si>
  <si>
    <t>Drátěné žlaby + nosné a montážní prvky Drátěné žlaby</t>
  </si>
  <si>
    <t>ZB00011293</t>
  </si>
  <si>
    <t>MAVE 2-S1 DIN snímač hladiny pro připojení jedné sondy 2-S1 DIN</t>
  </si>
  <si>
    <t>ZB00011308</t>
  </si>
  <si>
    <t>MAVE PS-2 ponorná sonda - 5m kabel, 2 vývody PS-2 5m</t>
  </si>
  <si>
    <t>CYKY-J 3x1,5</t>
  </si>
  <si>
    <t>Instalační kabel CYKY-J 3x1,5</t>
  </si>
  <si>
    <t>H05VV-F 3x1,0</t>
  </si>
  <si>
    <t>Flexibilní kabel H05VV-F 3x1,0</t>
  </si>
  <si>
    <t>Kabelový žlab s víke</t>
  </si>
  <si>
    <t>Kabelový žlab s víkem Kabelový žlab s víkem</t>
  </si>
  <si>
    <t>OEZ:35903</t>
  </si>
  <si>
    <t>Rozbočovací můstek N OEZ:35903</t>
  </si>
  <si>
    <t>OEZ:35906</t>
  </si>
  <si>
    <t>Rozbočovací můstek PE OEZ:35906</t>
  </si>
  <si>
    <t>OEZ:37291</t>
  </si>
  <si>
    <t>Soklová zásuvka OEZ:37291</t>
  </si>
  <si>
    <t>WSA8060300</t>
  </si>
  <si>
    <t>Rozváděčová skříň WSA IP66, 800x600x300 mm, 1k dveře, s MD WSA8060300</t>
  </si>
  <si>
    <t>LP862008--</t>
  </si>
  <si>
    <t>Bezpečnostní ochranné trafo v krytu 230V/24V, 80 VA, IP 20 LP862008--</t>
  </si>
  <si>
    <t>A9F03106</t>
  </si>
  <si>
    <t>Modulární jistič iC60N - 1P - 6A - charakteristika B iCN60N 1P 6A B</t>
  </si>
  <si>
    <t>A9F04106</t>
  </si>
  <si>
    <t>Modulární jistič iC60N - 1P - 6A - charakteristika C iCN60N 1P 6A C</t>
  </si>
  <si>
    <t>A9F04102</t>
  </si>
  <si>
    <t>Modulární jistič iC60N - 1P - 2A - charakteristika C iCN60N 1P 2A C</t>
  </si>
  <si>
    <t>XB5AVM1</t>
  </si>
  <si>
    <t>Harmony XB5, BÍ, signálka Ø22 mm, integrovaná LED 230...240V XB5AVM1</t>
  </si>
  <si>
    <t>VBF01</t>
  </si>
  <si>
    <t>Odpínač VBF - 3P - 690 V 20 A - uzamykatelná černá rukojeť VBF01</t>
  </si>
  <si>
    <t>XB5AVB3</t>
  </si>
  <si>
    <t>Harmony XB5, ZE, signálka Ø22 mm, integrovaná LED 24V XB5AVB3</t>
  </si>
  <si>
    <t>XB5AVB4</t>
  </si>
  <si>
    <t>Harmony XB5, RU, signálka Ø22 mm, integrovaná LED 24V XB5AVB4</t>
  </si>
  <si>
    <t>ZB5AD3</t>
  </si>
  <si>
    <t>Harmony XB5, ovl. hlavice otočná, ČE, Ø22 mm,3-pozice pevné ZB5AD3</t>
  </si>
  <si>
    <t>ZB5AZ009</t>
  </si>
  <si>
    <t>Harmony XB5, spojovací díl ZB5AZ009</t>
  </si>
  <si>
    <t>ZBE101</t>
  </si>
  <si>
    <t>Harmony XB4, spínací jednotka jednoduchá pro hlavice Ø22, 1 Z, šroubová svorka ZBE101</t>
  </si>
  <si>
    <t>27800302</t>
  </si>
  <si>
    <t>Kabel licna Solarix CAT5E UTP PVC šedý SXKL-5E-UTP-PVC-GY</t>
  </si>
  <si>
    <t>DA-275-DF6</t>
  </si>
  <si>
    <t>Přepěťová ochrana s integrovaným odrušovacím vf filtrem DA-275-DF6</t>
  </si>
  <si>
    <t>SAS 61.03</t>
  </si>
  <si>
    <t>Pohon SAS 61.03 0-10V/24VAC SAS 61.03</t>
  </si>
  <si>
    <t>SKB62</t>
  </si>
  <si>
    <t>Pohon SKB 62 0-10V/24VAC SKB 62</t>
  </si>
  <si>
    <t>2661280000</t>
  </si>
  <si>
    <t>Koncová podpěra AEB 35 SCL/1 V0</t>
  </si>
  <si>
    <t>2051180000</t>
  </si>
  <si>
    <t>Průchozí svorka, PUSH IN, 4 mm², 500 V, 28 A, Tmavě béžová A2C 4</t>
  </si>
  <si>
    <t>2051210000</t>
  </si>
  <si>
    <t>Průchozí svorka, PUSH IN, 4 mm², 500 V, 28 A, Modrá A2C 4 BL</t>
  </si>
  <si>
    <t>2051360000</t>
  </si>
  <si>
    <t>PE svorka, PUSH IN, 4 mm², zelená / žlutá A2C 4 PE</t>
  </si>
  <si>
    <t>2051680000</t>
  </si>
  <si>
    <t>Bočnice AEP 2C 4</t>
  </si>
  <si>
    <t>1521850000</t>
  </si>
  <si>
    <t>Průchozí svorka, PUSH IN, 2.5 mm², 800 V, 24 A, Tmavě béžová A2C 2.5</t>
  </si>
  <si>
    <t>1521880000</t>
  </si>
  <si>
    <t>Průchozí svorka, PUSH IN, 2.5 mm², 800 V, 24 A, Modrá A2C 2.5 BL</t>
  </si>
  <si>
    <t>1521680000</t>
  </si>
  <si>
    <t>PE svorka, PUSH IN, 2.5 mm², zelená / žlutá A2C 2.5 PE</t>
  </si>
  <si>
    <t>1514400000</t>
  </si>
  <si>
    <t>Bočnice AEP 2C 2.5</t>
  </si>
  <si>
    <t>1552790000</t>
  </si>
  <si>
    <t>Průchozí svorka, PUSH IN, 1.5 mm², 500 V, 17.5 A, Tmavě béžová A2C 1.5</t>
  </si>
  <si>
    <t>1552820000</t>
  </si>
  <si>
    <t>Průchozí svorka, PUSH IN, 1.5 mm², 500 V, 17.5 A, Modrá A2C 1.5 BL</t>
  </si>
  <si>
    <t>1552680000</t>
  </si>
  <si>
    <t>PE svorka, PUSH IN, 1.5 mm², zelená / žlutá A2C 1.5 PE</t>
  </si>
  <si>
    <t>1552600000</t>
  </si>
  <si>
    <t>Bočnice AEP 2C 1.5</t>
  </si>
  <si>
    <t>0514500000</t>
  </si>
  <si>
    <t>Svorkovnicová lišta TS 35X7.5/LL 2M/ST/ZN</t>
  </si>
  <si>
    <t>1011000000</t>
  </si>
  <si>
    <t>Svorka pojistky WSI 6</t>
  </si>
  <si>
    <t>1478110000</t>
  </si>
  <si>
    <t>Jednotka elektrického napájení ve spínacím režimu, 24 V / 5A PRO MAX 120W 24V 5A</t>
  </si>
  <si>
    <t>3052510000</t>
  </si>
  <si>
    <t>Relé, Jmenovité řídicí napětí: 24 V DC, Trvalý proud: 8 A CRI20024T</t>
  </si>
  <si>
    <t>3052590000</t>
  </si>
  <si>
    <t>Reléová patice, Trvalý proud: 8 A, Šroubové připojení CSI S 2CO</t>
  </si>
  <si>
    <t>04 - Stavební část</t>
  </si>
  <si>
    <t xml:space="preserve">    762 - Konstrukce tesařské</t>
  </si>
  <si>
    <t>VRN - Vedlejší rozpočtové náklady</t>
  </si>
  <si>
    <t xml:space="preserve">    VRN3 - Zařízení staveniště</t>
  </si>
  <si>
    <t xml:space="preserve">    VRN6 - Územní vlivy</t>
  </si>
  <si>
    <t xml:space="preserve">    VRN7 - Provozní vlivy</t>
  </si>
  <si>
    <t>713114512</t>
  </si>
  <si>
    <t>Tepelná foukaná izolace minerální vlákna standardní objemová hmotnost vodorovná volná tl přes 150 do 250 mm</t>
  </si>
  <si>
    <t>m3</t>
  </si>
  <si>
    <t>1614434927</t>
  </si>
  <si>
    <t>Tepelná foukaná izolace vodorovných konstrukcí z minerálních vláken standardní objemové hmotnosti otevřená volně foukaná, tloušťky vrstvy přes 150 do 250 mm</t>
  </si>
  <si>
    <t>https://podminky.urs.cz/item/CS_URS_2025_02/713114512</t>
  </si>
  <si>
    <t>95*0,25</t>
  </si>
  <si>
    <t>713121121</t>
  </si>
  <si>
    <t>Montáž izolace tepelné podlah volně kladenými rohožemi, pásy, dílci, deskami 2 vrstvy</t>
  </si>
  <si>
    <t>-396552310</t>
  </si>
  <si>
    <t>Montáž tepelné izolace podlah rohožemi, pásy, deskami, dílci, bloky (izolační materiál ve specifikaci) kladenými volně dvouvrstvá</t>
  </si>
  <si>
    <t>https://podminky.urs.cz/item/CS_URS_2025_02/713121121</t>
  </si>
  <si>
    <t>630,96-95</t>
  </si>
  <si>
    <t>63148104</t>
  </si>
  <si>
    <t>deska tepelně izolační minerální univerzální λ=0,038-0,039 tl 100mm</t>
  </si>
  <si>
    <t>1690137710</t>
  </si>
  <si>
    <t>535,96*1,1 'Přepočtené koeficientem množství</t>
  </si>
  <si>
    <t>63148109</t>
  </si>
  <si>
    <t>deska tepelně izolační minerální univerzální λ=0,038-0,039 tl 150mm</t>
  </si>
  <si>
    <t>-64467024</t>
  </si>
  <si>
    <t>713121131</t>
  </si>
  <si>
    <t>Montáž izolace tepelné podlah parotěsné reflexní tl do 5 mm</t>
  </si>
  <si>
    <t>738286661</t>
  </si>
  <si>
    <t>Montáž tepelné izolace podlah parotěsnými reflexními pásy, tloušťka izolace do 5 mm</t>
  </si>
  <si>
    <t>https://podminky.urs.cz/item/CS_URS_2025_02/713121131</t>
  </si>
  <si>
    <t>28329030</t>
  </si>
  <si>
    <t>fólie kontaktní difuzně propustná pro doplňkovou hydroizolační vrstvu, monolitická třívrstvá PES/PP 150-160g/m2, integrovaná samolepící páska</t>
  </si>
  <si>
    <t>-2096449569</t>
  </si>
  <si>
    <t>713122111</t>
  </si>
  <si>
    <t>Parotěsná vrstva pro pochozí půdy vodorovná</t>
  </si>
  <si>
    <t>-1546186253</t>
  </si>
  <si>
    <t>Izolace pro pochozí půdy parotěsná vrstva na ploše vodorovné V</t>
  </si>
  <si>
    <t>https://podminky.urs.cz/item/CS_URS_2025_02/713122111</t>
  </si>
  <si>
    <t>998713123</t>
  </si>
  <si>
    <t>Přesun hmot tonážní pro izolace tepelné ruční v objektech v přes 12 do 24 m</t>
  </si>
  <si>
    <t>-1692666235</t>
  </si>
  <si>
    <t>Přesun hmot pro izolace tepelné stanovený z hmotnosti přesunovaného materiálu vodorovná dopravní vzdálenost do 50 m ruční (bez užití mechanizace) v objektech výšky přes 12 m do 24 m</t>
  </si>
  <si>
    <t>https://podminky.urs.cz/item/CS_URS_2025_02/998713123</t>
  </si>
  <si>
    <t>762</t>
  </si>
  <si>
    <t>Konstrukce tesařské</t>
  </si>
  <si>
    <t>762511223</t>
  </si>
  <si>
    <t>Podlahové kce podkladové z desek OSB tl 15 mm nebroušených na pero a drážku lepených</t>
  </si>
  <si>
    <t>-1670395013</t>
  </si>
  <si>
    <t>Podlahové konstrukce podkladové z dřevoštěpkových desek OSB jednovrstvých lepených na pero a drážku nebroušených, tloušťky desky 15 mm</t>
  </si>
  <si>
    <t>https://podminky.urs.cz/item/CS_URS_2025_02/762511223</t>
  </si>
  <si>
    <t>998762123</t>
  </si>
  <si>
    <t>Přesun hmot tonážní pro kce tesařské ruční v objektech v přes 12 do 24 m</t>
  </si>
  <si>
    <t>892833506</t>
  </si>
  <si>
    <t>Přesun hmot pro konstrukce tesařské stanovený z hmotnosti přesunovaného materiálu vodorovná dopravní vzdálenost do 50 m ruční (bez užití mechanizace) v objektech výšky přes 12 do 24 m</t>
  </si>
  <si>
    <t>https://podminky.urs.cz/item/CS_URS_2025_02/998762123</t>
  </si>
  <si>
    <t>Vedlejší rozpočtové náklady</t>
  </si>
  <si>
    <t>VRN3</t>
  </si>
  <si>
    <t>Zařízení staveniště</t>
  </si>
  <si>
    <t>030001000</t>
  </si>
  <si>
    <t>1024</t>
  </si>
  <si>
    <t>-1521274327</t>
  </si>
  <si>
    <t>https://podminky.urs.cz/item/CS_URS_2025_02/030001000</t>
  </si>
  <si>
    <t>VRN6</t>
  </si>
  <si>
    <t>Územní vlivy</t>
  </si>
  <si>
    <t>060001000</t>
  </si>
  <si>
    <t>-1820898072</t>
  </si>
  <si>
    <t>https://podminky.urs.cz/item/CS_URS_2025_02/060001000</t>
  </si>
  <si>
    <t>VRN7</t>
  </si>
  <si>
    <t>Provozní vlivy</t>
  </si>
  <si>
    <t>070001000</t>
  </si>
  <si>
    <t>-2086478007</t>
  </si>
  <si>
    <t>https://podminky.urs.cz/item/CS_URS_2025_02/070001000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</si>
</sst>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8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121</xdr:row>
      <xdr:rowOff>0</xdr:rowOff>
    </xdr:from>
    <xdr:to>
      <xdr:col>9</xdr:col>
      <xdr:colOff>1215390</xdr:colOff>
      <xdr:row>125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105</xdr:row>
      <xdr:rowOff>0</xdr:rowOff>
    </xdr:from>
    <xdr:to>
      <xdr:col>9</xdr:col>
      <xdr:colOff>1215390</xdr:colOff>
      <xdr:row>109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102</xdr:row>
      <xdr:rowOff>0</xdr:rowOff>
    </xdr:from>
    <xdr:to>
      <xdr:col>9</xdr:col>
      <xdr:colOff>1215390</xdr:colOff>
      <xdr:row>106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109</xdr:row>
      <xdr:rowOff>0</xdr:rowOff>
    </xdr:from>
    <xdr:to>
      <xdr:col>9</xdr:col>
      <xdr:colOff>1215390</xdr:colOff>
      <xdr:row>113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340237212" TargetMode="External" /><Relationship Id="rId2" Type="http://schemas.openxmlformats.org/officeDocument/2006/relationships/hyperlink" Target="https://podminky.urs.cz/item/CS_URS_2025_02/411236221" TargetMode="External" /><Relationship Id="rId3" Type="http://schemas.openxmlformats.org/officeDocument/2006/relationships/hyperlink" Target="https://podminky.urs.cz/item/CS_URS_2025_02/611325222" TargetMode="External" /><Relationship Id="rId4" Type="http://schemas.openxmlformats.org/officeDocument/2006/relationships/hyperlink" Target="https://podminky.urs.cz/item/CS_URS_2025_02/612325222" TargetMode="External" /><Relationship Id="rId5" Type="http://schemas.openxmlformats.org/officeDocument/2006/relationships/hyperlink" Target="https://podminky.urs.cz/item/CS_URS_2025_02/971033241" TargetMode="External" /><Relationship Id="rId6" Type="http://schemas.openxmlformats.org/officeDocument/2006/relationships/hyperlink" Target="https://podminky.urs.cz/item/CS_URS_2025_02/972012311" TargetMode="External" /><Relationship Id="rId7" Type="http://schemas.openxmlformats.org/officeDocument/2006/relationships/hyperlink" Target="https://podminky.urs.cz/item/CS_URS_2025_02/997013214" TargetMode="External" /><Relationship Id="rId8" Type="http://schemas.openxmlformats.org/officeDocument/2006/relationships/hyperlink" Target="https://podminky.urs.cz/item/CS_URS_2025_02/997013501" TargetMode="External" /><Relationship Id="rId9" Type="http://schemas.openxmlformats.org/officeDocument/2006/relationships/hyperlink" Target="https://podminky.urs.cz/item/CS_URS_2025_02/997013509" TargetMode="External" /><Relationship Id="rId10" Type="http://schemas.openxmlformats.org/officeDocument/2006/relationships/hyperlink" Target="https://podminky.urs.cz/item/CS_URS_2025_02/997013871" TargetMode="External" /><Relationship Id="rId11" Type="http://schemas.openxmlformats.org/officeDocument/2006/relationships/hyperlink" Target="https://podminky.urs.cz/item/CS_URS_2025_02/713471211" TargetMode="External" /><Relationship Id="rId12" Type="http://schemas.openxmlformats.org/officeDocument/2006/relationships/hyperlink" Target="https://podminky.urs.cz/item/CS_URS_2025_02/721910945" TargetMode="External" /><Relationship Id="rId13" Type="http://schemas.openxmlformats.org/officeDocument/2006/relationships/hyperlink" Target="https://podminky.urs.cz/item/CS_URS_2025_02/722270101" TargetMode="External" /><Relationship Id="rId14" Type="http://schemas.openxmlformats.org/officeDocument/2006/relationships/hyperlink" Target="https://podminky.urs.cz/item/CS_URS_2025_02/723233111" TargetMode="External" /><Relationship Id="rId15" Type="http://schemas.openxmlformats.org/officeDocument/2006/relationships/hyperlink" Target="https://podminky.urs.cz/item/CS_URS_2025_02/732111135" TargetMode="External" /><Relationship Id="rId16" Type="http://schemas.openxmlformats.org/officeDocument/2006/relationships/hyperlink" Target="https://podminky.urs.cz/item/CS_URS_2025_02/732111233" TargetMode="External" /><Relationship Id="rId17" Type="http://schemas.openxmlformats.org/officeDocument/2006/relationships/hyperlink" Target="https://podminky.urs.cz/item/CS_URS_2025_02/732111314" TargetMode="External" /><Relationship Id="rId18" Type="http://schemas.openxmlformats.org/officeDocument/2006/relationships/hyperlink" Target="https://podminky.urs.cz/item/CS_URS_2025_02/732111315" TargetMode="External" /><Relationship Id="rId19" Type="http://schemas.openxmlformats.org/officeDocument/2006/relationships/hyperlink" Target="https://podminky.urs.cz/item/CS_URS_2025_02/732111318" TargetMode="External" /><Relationship Id="rId20" Type="http://schemas.openxmlformats.org/officeDocument/2006/relationships/hyperlink" Target="https://podminky.urs.cz/item/CS_URS_2025_02/732111325" TargetMode="External" /><Relationship Id="rId21" Type="http://schemas.openxmlformats.org/officeDocument/2006/relationships/hyperlink" Target="https://podminky.urs.cz/item/CS_URS_2025_02/732221821" TargetMode="External" /><Relationship Id="rId22" Type="http://schemas.openxmlformats.org/officeDocument/2006/relationships/hyperlink" Target="https://podminky.urs.cz/item/CS_URS_2025_02/732229632" TargetMode="External" /><Relationship Id="rId23" Type="http://schemas.openxmlformats.org/officeDocument/2006/relationships/hyperlink" Target="https://podminky.urs.cz/item/CS_URS_2025_02/732320813" TargetMode="External" /><Relationship Id="rId24" Type="http://schemas.openxmlformats.org/officeDocument/2006/relationships/hyperlink" Target="https://podminky.urs.cz/item/CS_URS_2025_02/732331621" TargetMode="External" /><Relationship Id="rId25" Type="http://schemas.openxmlformats.org/officeDocument/2006/relationships/hyperlink" Target="https://podminky.urs.cz/item/CS_URS_2025_02/732420814" TargetMode="External" /><Relationship Id="rId26" Type="http://schemas.openxmlformats.org/officeDocument/2006/relationships/hyperlink" Target="https://podminky.urs.cz/item/CS_URS_2025_02/732421412" TargetMode="External" /><Relationship Id="rId27" Type="http://schemas.openxmlformats.org/officeDocument/2006/relationships/hyperlink" Target="https://podminky.urs.cz/item/CS_URS_2025_02/732421474" TargetMode="External" /><Relationship Id="rId28" Type="http://schemas.openxmlformats.org/officeDocument/2006/relationships/hyperlink" Target="https://podminky.urs.cz/item/CS_URS_2025_02/998732122" TargetMode="External" /><Relationship Id="rId29" Type="http://schemas.openxmlformats.org/officeDocument/2006/relationships/hyperlink" Target="https://podminky.urs.cz/item/CS_URS_2025_02/733110806" TargetMode="External" /><Relationship Id="rId30" Type="http://schemas.openxmlformats.org/officeDocument/2006/relationships/hyperlink" Target="https://podminky.urs.cz/item/CS_URS_2025_02/733110808" TargetMode="External" /><Relationship Id="rId31" Type="http://schemas.openxmlformats.org/officeDocument/2006/relationships/hyperlink" Target="https://podminky.urs.cz/item/CS_URS_2025_02/733110810" TargetMode="External" /><Relationship Id="rId32" Type="http://schemas.openxmlformats.org/officeDocument/2006/relationships/hyperlink" Target="https://podminky.urs.cz/item/CS_URS_2025_02/733121150" TargetMode="External" /><Relationship Id="rId33" Type="http://schemas.openxmlformats.org/officeDocument/2006/relationships/hyperlink" Target="https://podminky.urs.cz/item/CS_URS_2025_02/733121154" TargetMode="External" /><Relationship Id="rId34" Type="http://schemas.openxmlformats.org/officeDocument/2006/relationships/hyperlink" Target="https://podminky.urs.cz/item/CS_URS_2025_02/733121155" TargetMode="External" /><Relationship Id="rId35" Type="http://schemas.openxmlformats.org/officeDocument/2006/relationships/hyperlink" Target="https://podminky.urs.cz/item/CS_URS_2025_02/733121158" TargetMode="External" /><Relationship Id="rId36" Type="http://schemas.openxmlformats.org/officeDocument/2006/relationships/hyperlink" Target="https://podminky.urs.cz/item/CS_URS_2025_02/733121162" TargetMode="External" /><Relationship Id="rId37" Type="http://schemas.openxmlformats.org/officeDocument/2006/relationships/hyperlink" Target="https://podminky.urs.cz/item/CS_URS_2025_02/733121165" TargetMode="External" /><Relationship Id="rId38" Type="http://schemas.openxmlformats.org/officeDocument/2006/relationships/hyperlink" Target="https://podminky.urs.cz/item/CS_URS_2025_02/733121168" TargetMode="External" /><Relationship Id="rId39" Type="http://schemas.openxmlformats.org/officeDocument/2006/relationships/hyperlink" Target="https://podminky.urs.cz/item/CS_URS_2025_02/733124119" TargetMode="External" /><Relationship Id="rId40" Type="http://schemas.openxmlformats.org/officeDocument/2006/relationships/hyperlink" Target="https://podminky.urs.cz/item/CS_URS_2025_02/733124124" TargetMode="External" /><Relationship Id="rId41" Type="http://schemas.openxmlformats.org/officeDocument/2006/relationships/hyperlink" Target="https://podminky.urs.cz/item/CS_URS_2025_02/733190217" TargetMode="External" /><Relationship Id="rId42" Type="http://schemas.openxmlformats.org/officeDocument/2006/relationships/hyperlink" Target="https://podminky.urs.cz/item/CS_URS_2025_02/733190219" TargetMode="External" /><Relationship Id="rId43" Type="http://schemas.openxmlformats.org/officeDocument/2006/relationships/hyperlink" Target="https://podminky.urs.cz/item/CS_URS_2025_02/733190225" TargetMode="External" /><Relationship Id="rId44" Type="http://schemas.openxmlformats.org/officeDocument/2006/relationships/hyperlink" Target="https://podminky.urs.cz/item/CS_URS_2025_02/733190232" TargetMode="External" /><Relationship Id="rId45" Type="http://schemas.openxmlformats.org/officeDocument/2006/relationships/hyperlink" Target="https://podminky.urs.cz/item/CS_URS_2025_02/733191923" TargetMode="External" /><Relationship Id="rId46" Type="http://schemas.openxmlformats.org/officeDocument/2006/relationships/hyperlink" Target="https://podminky.urs.cz/item/CS_URS_2025_02/733222302" TargetMode="External" /><Relationship Id="rId47" Type="http://schemas.openxmlformats.org/officeDocument/2006/relationships/hyperlink" Target="https://podminky.urs.cz/item/CS_URS_2025_02/733222303" TargetMode="External" /><Relationship Id="rId48" Type="http://schemas.openxmlformats.org/officeDocument/2006/relationships/hyperlink" Target="https://podminky.urs.cz/item/CS_URS_2025_02/733222304" TargetMode="External" /><Relationship Id="rId49" Type="http://schemas.openxmlformats.org/officeDocument/2006/relationships/hyperlink" Target="https://podminky.urs.cz/item/CS_URS_2025_02/733223304" TargetMode="External" /><Relationship Id="rId50" Type="http://schemas.openxmlformats.org/officeDocument/2006/relationships/hyperlink" Target="https://podminky.urs.cz/item/CS_URS_2025_02/733291101" TargetMode="External" /><Relationship Id="rId51" Type="http://schemas.openxmlformats.org/officeDocument/2006/relationships/hyperlink" Target="https://podminky.urs.cz/item/CS_URS_2025_02/998733122" TargetMode="External" /><Relationship Id="rId52" Type="http://schemas.openxmlformats.org/officeDocument/2006/relationships/hyperlink" Target="https://podminky.urs.cz/item/CS_URS_2025_02/734100812" TargetMode="External" /><Relationship Id="rId53" Type="http://schemas.openxmlformats.org/officeDocument/2006/relationships/hyperlink" Target="https://podminky.urs.cz/item/CS_URS_2025_02/734109311" TargetMode="External" /><Relationship Id="rId54" Type="http://schemas.openxmlformats.org/officeDocument/2006/relationships/hyperlink" Target="https://podminky.urs.cz/item/CS_URS_2025_02/734109315" TargetMode="External" /><Relationship Id="rId55" Type="http://schemas.openxmlformats.org/officeDocument/2006/relationships/hyperlink" Target="https://podminky.urs.cz/item/CS_URS_2025_02/734121616" TargetMode="External" /><Relationship Id="rId56" Type="http://schemas.openxmlformats.org/officeDocument/2006/relationships/hyperlink" Target="https://podminky.urs.cz/item/CS_URS_2025_02/734163441" TargetMode="External" /><Relationship Id="rId57" Type="http://schemas.openxmlformats.org/officeDocument/2006/relationships/hyperlink" Target="https://podminky.urs.cz/item/CS_URS_2025_02/734163447" TargetMode="External" /><Relationship Id="rId58" Type="http://schemas.openxmlformats.org/officeDocument/2006/relationships/hyperlink" Target="https://podminky.urs.cz/item/CS_URS_2025_02/734173417" TargetMode="External" /><Relationship Id="rId59" Type="http://schemas.openxmlformats.org/officeDocument/2006/relationships/hyperlink" Target="https://podminky.urs.cz/item/CS_URS_2025_02/734173611" TargetMode="External" /><Relationship Id="rId60" Type="http://schemas.openxmlformats.org/officeDocument/2006/relationships/hyperlink" Target="https://podminky.urs.cz/item/CS_URS_2025_02/734173614" TargetMode="External" /><Relationship Id="rId61" Type="http://schemas.openxmlformats.org/officeDocument/2006/relationships/hyperlink" Target="https://podminky.urs.cz/item/CS_URS_2025_02/734173616" TargetMode="External" /><Relationship Id="rId62" Type="http://schemas.openxmlformats.org/officeDocument/2006/relationships/hyperlink" Target="https://podminky.urs.cz/item/CS_URS_2025_02/734173617" TargetMode="External" /><Relationship Id="rId63" Type="http://schemas.openxmlformats.org/officeDocument/2006/relationships/hyperlink" Target="https://podminky.urs.cz/item/CS_URS_2025_02/734173618" TargetMode="External" /><Relationship Id="rId64" Type="http://schemas.openxmlformats.org/officeDocument/2006/relationships/hyperlink" Target="https://podminky.urs.cz/item/CS_URS_2025_02/734191611" TargetMode="External" /><Relationship Id="rId65" Type="http://schemas.openxmlformats.org/officeDocument/2006/relationships/hyperlink" Target="https://podminky.urs.cz/item/CS_URS_2025_02/734191733" TargetMode="External" /><Relationship Id="rId66" Type="http://schemas.openxmlformats.org/officeDocument/2006/relationships/hyperlink" Target="https://podminky.urs.cz/item/CS_URS_2025_02/734193116" TargetMode="External" /><Relationship Id="rId67" Type="http://schemas.openxmlformats.org/officeDocument/2006/relationships/hyperlink" Target="https://podminky.urs.cz/item/CS_URS_2025_02/734200821" TargetMode="External" /><Relationship Id="rId68" Type="http://schemas.openxmlformats.org/officeDocument/2006/relationships/hyperlink" Target="https://podminky.urs.cz/item/CS_URS_2025_02/734211115" TargetMode="External" /><Relationship Id="rId69" Type="http://schemas.openxmlformats.org/officeDocument/2006/relationships/hyperlink" Target="https://podminky.urs.cz/item/CS_URS_2025_02/734211127" TargetMode="External" /><Relationship Id="rId70" Type="http://schemas.openxmlformats.org/officeDocument/2006/relationships/hyperlink" Target="https://podminky.urs.cz/item/CS_URS_2025_02/734220001" TargetMode="External" /><Relationship Id="rId71" Type="http://schemas.openxmlformats.org/officeDocument/2006/relationships/hyperlink" Target="https://podminky.urs.cz/item/CS_URS_2025_02/734220002" TargetMode="External" /><Relationship Id="rId72" Type="http://schemas.openxmlformats.org/officeDocument/2006/relationships/hyperlink" Target="https://podminky.urs.cz/item/CS_URS_2025_02/734220003" TargetMode="External" /><Relationship Id="rId73" Type="http://schemas.openxmlformats.org/officeDocument/2006/relationships/hyperlink" Target="https://podminky.urs.cz/item/CS_URS_2025_02/734220004" TargetMode="External" /><Relationship Id="rId74" Type="http://schemas.openxmlformats.org/officeDocument/2006/relationships/hyperlink" Target="https://podminky.urs.cz/item/CS_URS_2025_02/734221544" TargetMode="External" /><Relationship Id="rId75" Type="http://schemas.openxmlformats.org/officeDocument/2006/relationships/hyperlink" Target="https://podminky.urs.cz/item/CS_URS_2025_02/734221545" TargetMode="External" /><Relationship Id="rId76" Type="http://schemas.openxmlformats.org/officeDocument/2006/relationships/hyperlink" Target="https://podminky.urs.cz/item/CS_URS_2025_02/734221546" TargetMode="External" /><Relationship Id="rId77" Type="http://schemas.openxmlformats.org/officeDocument/2006/relationships/hyperlink" Target="https://podminky.urs.cz/item/CS_URS_2025_02/734221684" TargetMode="External" /><Relationship Id="rId78" Type="http://schemas.openxmlformats.org/officeDocument/2006/relationships/hyperlink" Target="https://podminky.urs.cz/item/CS_URS_2025_02/734242414" TargetMode="External" /><Relationship Id="rId79" Type="http://schemas.openxmlformats.org/officeDocument/2006/relationships/hyperlink" Target="https://podminky.urs.cz/item/CS_URS_2025_02/734242417" TargetMode="External" /><Relationship Id="rId80" Type="http://schemas.openxmlformats.org/officeDocument/2006/relationships/hyperlink" Target="https://podminky.urs.cz/item/CS_URS_2025_02/734251145" TargetMode="External" /><Relationship Id="rId81" Type="http://schemas.openxmlformats.org/officeDocument/2006/relationships/hyperlink" Target="https://podminky.urs.cz/item/CS_URS_2025_02/734261233" TargetMode="External" /><Relationship Id="rId82" Type="http://schemas.openxmlformats.org/officeDocument/2006/relationships/hyperlink" Target="https://podminky.urs.cz/item/CS_URS_2025_02/734261234" TargetMode="External" /><Relationship Id="rId83" Type="http://schemas.openxmlformats.org/officeDocument/2006/relationships/hyperlink" Target="https://podminky.urs.cz/item/CS_URS_2025_02/734261235" TargetMode="External" /><Relationship Id="rId84" Type="http://schemas.openxmlformats.org/officeDocument/2006/relationships/hyperlink" Target="https://podminky.urs.cz/item/CS_URS_2025_02/734261236" TargetMode="External" /><Relationship Id="rId85" Type="http://schemas.openxmlformats.org/officeDocument/2006/relationships/hyperlink" Target="https://podminky.urs.cz/item/CS_URS_2025_02/734261238" TargetMode="External" /><Relationship Id="rId86" Type="http://schemas.openxmlformats.org/officeDocument/2006/relationships/hyperlink" Target="https://podminky.urs.cz/item/CS_URS_2025_02/734261716" TargetMode="External" /><Relationship Id="rId87" Type="http://schemas.openxmlformats.org/officeDocument/2006/relationships/hyperlink" Target="https://podminky.urs.cz/item/CS_URS_2025_02/734261717" TargetMode="External" /><Relationship Id="rId88" Type="http://schemas.openxmlformats.org/officeDocument/2006/relationships/hyperlink" Target="https://podminky.urs.cz/item/CS_URS_2025_02/734261718" TargetMode="External" /><Relationship Id="rId89" Type="http://schemas.openxmlformats.org/officeDocument/2006/relationships/hyperlink" Target="https://podminky.urs.cz/item/CS_URS_2025_02/734291123" TargetMode="External" /><Relationship Id="rId90" Type="http://schemas.openxmlformats.org/officeDocument/2006/relationships/hyperlink" Target="https://podminky.urs.cz/item/CS_URS_2025_02/734291253" TargetMode="External" /><Relationship Id="rId91" Type="http://schemas.openxmlformats.org/officeDocument/2006/relationships/hyperlink" Target="https://podminky.urs.cz/item/CS_URS_2025_02/734291255" TargetMode="External" /><Relationship Id="rId92" Type="http://schemas.openxmlformats.org/officeDocument/2006/relationships/hyperlink" Target="https://podminky.urs.cz/item/CS_URS_2025_02/734291258" TargetMode="External" /><Relationship Id="rId93" Type="http://schemas.openxmlformats.org/officeDocument/2006/relationships/hyperlink" Target="https://podminky.urs.cz/item/CS_URS_2025_02/734292713" TargetMode="External" /><Relationship Id="rId94" Type="http://schemas.openxmlformats.org/officeDocument/2006/relationships/hyperlink" Target="https://podminky.urs.cz/item/CS_URS_2025_02/734292715" TargetMode="External" /><Relationship Id="rId95" Type="http://schemas.openxmlformats.org/officeDocument/2006/relationships/hyperlink" Target="https://podminky.urs.cz/item/CS_URS_2025_02/734292718" TargetMode="External" /><Relationship Id="rId96" Type="http://schemas.openxmlformats.org/officeDocument/2006/relationships/hyperlink" Target="https://podminky.urs.cz/item/CS_URS_2025_02/734295022" TargetMode="External" /><Relationship Id="rId97" Type="http://schemas.openxmlformats.org/officeDocument/2006/relationships/hyperlink" Target="https://podminky.urs.cz/item/CS_URS_2025_02/734295023" TargetMode="External" /><Relationship Id="rId98" Type="http://schemas.openxmlformats.org/officeDocument/2006/relationships/hyperlink" Target="https://podminky.urs.cz/item/CS_URS_2025_02/734411103" TargetMode="External" /><Relationship Id="rId99" Type="http://schemas.openxmlformats.org/officeDocument/2006/relationships/hyperlink" Target="https://podminky.urs.cz/item/CS_URS_2025_02/734412113" TargetMode="External" /><Relationship Id="rId100" Type="http://schemas.openxmlformats.org/officeDocument/2006/relationships/hyperlink" Target="https://podminky.urs.cz/item/CS_URS_2025_02/734421102" TargetMode="External" /><Relationship Id="rId101" Type="http://schemas.openxmlformats.org/officeDocument/2006/relationships/hyperlink" Target="https://podminky.urs.cz/item/CS_URS_2025_02/734424102" TargetMode="External" /><Relationship Id="rId102" Type="http://schemas.openxmlformats.org/officeDocument/2006/relationships/hyperlink" Target="https://podminky.urs.cz/item/CS_URS_2025_02/734494213" TargetMode="External" /><Relationship Id="rId103" Type="http://schemas.openxmlformats.org/officeDocument/2006/relationships/hyperlink" Target="https://podminky.urs.cz/item/CS_URS_2025_02/998734122" TargetMode="External" /><Relationship Id="rId104" Type="http://schemas.openxmlformats.org/officeDocument/2006/relationships/hyperlink" Target="https://podminky.urs.cz/item/CS_URS_2025_02/735190913" TargetMode="External" /><Relationship Id="rId105" Type="http://schemas.openxmlformats.org/officeDocument/2006/relationships/hyperlink" Target="https://podminky.urs.cz/item/CS_URS_2025_02/998735122" TargetMode="External" /><Relationship Id="rId106" Type="http://schemas.openxmlformats.org/officeDocument/2006/relationships/hyperlink" Target="https://podminky.urs.cz/item/CS_URS_2025_02/741110514" TargetMode="External" /><Relationship Id="rId107" Type="http://schemas.openxmlformats.org/officeDocument/2006/relationships/hyperlink" Target="https://podminky.urs.cz/item/CS_URS_2025_02/784111001" TargetMode="External" /><Relationship Id="rId108" Type="http://schemas.openxmlformats.org/officeDocument/2006/relationships/hyperlink" Target="https://podminky.urs.cz/item/CS_URS_2025_02/784121001" TargetMode="External" /><Relationship Id="rId109" Type="http://schemas.openxmlformats.org/officeDocument/2006/relationships/hyperlink" Target="https://podminky.urs.cz/item/CS_URS_2025_02/784211101" TargetMode="External" /><Relationship Id="rId11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41390932" TargetMode="External" /><Relationship Id="rId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713114512" TargetMode="External" /><Relationship Id="rId2" Type="http://schemas.openxmlformats.org/officeDocument/2006/relationships/hyperlink" Target="https://podminky.urs.cz/item/CS_URS_2025_02/713121121" TargetMode="External" /><Relationship Id="rId3" Type="http://schemas.openxmlformats.org/officeDocument/2006/relationships/hyperlink" Target="https://podminky.urs.cz/item/CS_URS_2025_02/713121131" TargetMode="External" /><Relationship Id="rId4" Type="http://schemas.openxmlformats.org/officeDocument/2006/relationships/hyperlink" Target="https://podminky.urs.cz/item/CS_URS_2025_02/713122111" TargetMode="External" /><Relationship Id="rId5" Type="http://schemas.openxmlformats.org/officeDocument/2006/relationships/hyperlink" Target="https://podminky.urs.cz/item/CS_URS_2025_02/998713123" TargetMode="External" /><Relationship Id="rId6" Type="http://schemas.openxmlformats.org/officeDocument/2006/relationships/hyperlink" Target="https://podminky.urs.cz/item/CS_URS_2025_02/762511223" TargetMode="External" /><Relationship Id="rId7" Type="http://schemas.openxmlformats.org/officeDocument/2006/relationships/hyperlink" Target="https://podminky.urs.cz/item/CS_URS_2025_02/998762123" TargetMode="External" /><Relationship Id="rId8" Type="http://schemas.openxmlformats.org/officeDocument/2006/relationships/hyperlink" Target="https://podminky.urs.cz/item/CS_URS_2025_02/030001000" TargetMode="External" /><Relationship Id="rId9" Type="http://schemas.openxmlformats.org/officeDocument/2006/relationships/hyperlink" Target="https://podminky.urs.cz/item/CS_URS_2025_02/060001000" TargetMode="External" /><Relationship Id="rId10" Type="http://schemas.openxmlformats.org/officeDocument/2006/relationships/hyperlink" Target="https://podminky.urs.cz/item/CS_URS_2025_02/070001000" TargetMode="External" /><Relationship Id="rId1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32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DRAKISA202503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Snížení energetické náročnosti budovy Zámku Trmice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>Trmice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23. 9. 2025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15.1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 xml:space="preserve"> 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DRAKISA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Krajovský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ROUND(SUM(AG95:AG98),2)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ROUND(SUM(AS95:AS98),2)</f>
        <v>0</v>
      </c>
      <c r="AT94" s="114">
        <f>ROUND(SUM(AV94:AW94),2)</f>
        <v>0</v>
      </c>
      <c r="AU94" s="115">
        <f>ROUND(SUM(AU95:AU98),5)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ROUND(SUM(AZ95:AZ98),2)</f>
        <v>0</v>
      </c>
      <c r="BA94" s="114">
        <f>ROUND(SUM(BA95:BA98),2)</f>
        <v>0</v>
      </c>
      <c r="BB94" s="114">
        <f>ROUND(SUM(BB95:BB98),2)</f>
        <v>0</v>
      </c>
      <c r="BC94" s="114">
        <f>ROUND(SUM(BC95:BC98),2)</f>
        <v>0</v>
      </c>
      <c r="BD94" s="116">
        <f>ROUND(SUM(BD95:BD98),2)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'01 - Vytápění'!J30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'01 - Vytápění'!P135</f>
        <v>0</v>
      </c>
      <c r="AV95" s="128">
        <f>'01 - Vytápění'!J33</f>
        <v>0</v>
      </c>
      <c r="AW95" s="128">
        <f>'01 - Vytápění'!J34</f>
        <v>0</v>
      </c>
      <c r="AX95" s="128">
        <f>'01 - Vytápění'!J35</f>
        <v>0</v>
      </c>
      <c r="AY95" s="128">
        <f>'01 - Vytápění'!J36</f>
        <v>0</v>
      </c>
      <c r="AZ95" s="128">
        <f>'01 - Vytápění'!F33</f>
        <v>0</v>
      </c>
      <c r="BA95" s="128">
        <f>'01 - Vytápění'!F34</f>
        <v>0</v>
      </c>
      <c r="BB95" s="128">
        <f>'01 - Vytápění'!F35</f>
        <v>0</v>
      </c>
      <c r="BC95" s="128">
        <f>'01 - Vytápění'!F36</f>
        <v>0</v>
      </c>
      <c r="BD95" s="130">
        <f>'01 - Vytápění'!F37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'02 - Elektroinstalace'!J30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'02 - Elektroinstalace'!P119</f>
        <v>0</v>
      </c>
      <c r="AV96" s="128">
        <f>'02 - Elektroinstalace'!J33</f>
        <v>0</v>
      </c>
      <c r="AW96" s="128">
        <f>'02 - Elektroinstalace'!J34</f>
        <v>0</v>
      </c>
      <c r="AX96" s="128">
        <f>'02 - Elektroinstalace'!J35</f>
        <v>0</v>
      </c>
      <c r="AY96" s="128">
        <f>'02 - Elektroinstalace'!J36</f>
        <v>0</v>
      </c>
      <c r="AZ96" s="128">
        <f>'02 - Elektroinstalace'!F33</f>
        <v>0</v>
      </c>
      <c r="BA96" s="128">
        <f>'02 - Elektroinstalace'!F34</f>
        <v>0</v>
      </c>
      <c r="BB96" s="128">
        <f>'02 - Elektroinstalace'!F35</f>
        <v>0</v>
      </c>
      <c r="BC96" s="128">
        <f>'02 - Elektroinstalace'!F36</f>
        <v>0</v>
      </c>
      <c r="BD96" s="130">
        <f>'02 - Elektroinstalace'!F37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'03 - MaR elektro'!J30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'03 - MaR elektro'!P116</f>
        <v>0</v>
      </c>
      <c r="AV97" s="128">
        <f>'03 - MaR elektro'!J33</f>
        <v>0</v>
      </c>
      <c r="AW97" s="128">
        <f>'03 - MaR elektro'!J34</f>
        <v>0</v>
      </c>
      <c r="AX97" s="128">
        <f>'03 - MaR elektro'!J35</f>
        <v>0</v>
      </c>
      <c r="AY97" s="128">
        <f>'03 - MaR elektro'!J36</f>
        <v>0</v>
      </c>
      <c r="AZ97" s="128">
        <f>'03 - MaR elektro'!F33</f>
        <v>0</v>
      </c>
      <c r="BA97" s="128">
        <f>'03 - MaR elektro'!F34</f>
        <v>0</v>
      </c>
      <c r="BB97" s="128">
        <f>'03 - MaR elektro'!F35</f>
        <v>0</v>
      </c>
      <c r="BC97" s="128">
        <f>'03 - MaR elektro'!F36</f>
        <v>0</v>
      </c>
      <c r="BD97" s="130">
        <f>'03 - MaR elektro'!F37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'04 - Stavební část'!J30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32">
        <v>0</v>
      </c>
      <c r="AT98" s="133">
        <f>ROUND(SUM(AV98:AW98),2)</f>
        <v>0</v>
      </c>
      <c r="AU98" s="134">
        <f>'04 - Stavební část'!P123</f>
        <v>0</v>
      </c>
      <c r="AV98" s="133">
        <f>'04 - Stavební část'!J33</f>
        <v>0</v>
      </c>
      <c r="AW98" s="133">
        <f>'04 - Stavební část'!J34</f>
        <v>0</v>
      </c>
      <c r="AX98" s="133">
        <f>'04 - Stavební část'!J35</f>
        <v>0</v>
      </c>
      <c r="AY98" s="133">
        <f>'04 - Stavební část'!J36</f>
        <v>0</v>
      </c>
      <c r="AZ98" s="133">
        <f>'04 - Stavební část'!F33</f>
        <v>0</v>
      </c>
      <c r="BA98" s="133">
        <f>'04 - Stavební část'!F34</f>
        <v>0</v>
      </c>
      <c r="BB98" s="133">
        <f>'04 - Stavební část'!F35</f>
        <v>0</v>
      </c>
      <c r="BC98" s="133">
        <f>'04 - Stavební část'!F36</f>
        <v>0</v>
      </c>
      <c r="BD98" s="135">
        <f>'04 - Stavební část'!F37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dOmuwofjKWaqhgr8FZgVpil1IV91rlxfM6RhOW8biwTJaVp7nmFDWkJiRz4hp49ky0CWjwauclVrYPo7Q+sm4w==" hashValue="fB4kcJCAnCfIkT9YKXyaqyqCioacCfwipfxHFfzPW0bhuZ//EUA9XLddZek9gYQm7Tj5Zdcuogst6tMplOA6pQ==" algorithmName="SHA-512" password="CC35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Vytápění'!C2" display="/"/>
    <hyperlink ref="A96" location="'02 - Elektroinstalace'!C2" display="/"/>
    <hyperlink ref="A97" location="'03 - MaR elektro'!C2" display="/"/>
    <hyperlink ref="A98" location="'04 - Stavební část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Snížení energetické náročnosti budovy Zámku Trmice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23. 9. 2025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ROUND(J135,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ROUND((SUM(BE135:BE865)),  2)</f>
        <v>0</v>
      </c>
      <c r="G33" s="38"/>
      <c r="H33" s="38"/>
      <c r="I33" s="155">
        <v>0.20999999999999999</v>
      </c>
      <c r="J33" s="154">
        <f>ROUND(((SUM(BE135:BE865))*I33),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ROUND((SUM(BF135:BF865)),  2)</f>
        <v>0</v>
      </c>
      <c r="G34" s="38"/>
      <c r="H34" s="38"/>
      <c r="I34" s="155">
        <v>0.12</v>
      </c>
      <c r="J34" s="154">
        <f>ROUND(((SUM(BF135:BF865))*I34),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ROUND((SUM(BG135:BG865)),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ROUND((SUM(BH135:BH865)),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ROUND((SUM(BI135:BI865)),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Snížení energetické náročnosti budovy Zámku Trmice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01 - Vytápění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Trmice</v>
      </c>
      <c r="G89" s="40"/>
      <c r="H89" s="40"/>
      <c r="I89" s="32" t="s">
        <v>22</v>
      </c>
      <c r="J89" s="79" t="str">
        <f>IF(J12="","",J12)</f>
        <v>23. 9. 2025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>DRAKISA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Krajovský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J135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104</v>
      </c>
      <c r="E97" s="182"/>
      <c r="F97" s="182"/>
      <c r="G97" s="182"/>
      <c r="H97" s="182"/>
      <c r="I97" s="182"/>
      <c r="J97" s="183">
        <f>J136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105</v>
      </c>
      <c r="E98" s="188"/>
      <c r="F98" s="188"/>
      <c r="G98" s="188"/>
      <c r="H98" s="188"/>
      <c r="I98" s="188"/>
      <c r="J98" s="189">
        <f>J137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106</v>
      </c>
      <c r="E99" s="188"/>
      <c r="F99" s="188"/>
      <c r="G99" s="188"/>
      <c r="H99" s="188"/>
      <c r="I99" s="188"/>
      <c r="J99" s="189">
        <f>J141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107</v>
      </c>
      <c r="E100" s="188"/>
      <c r="F100" s="188"/>
      <c r="G100" s="188"/>
      <c r="H100" s="188"/>
      <c r="I100" s="188"/>
      <c r="J100" s="189">
        <f>J145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108</v>
      </c>
      <c r="E101" s="188"/>
      <c r="F101" s="188"/>
      <c r="G101" s="188"/>
      <c r="H101" s="188"/>
      <c r="I101" s="188"/>
      <c r="J101" s="189">
        <f>J152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109</v>
      </c>
      <c r="E102" s="188"/>
      <c r="F102" s="188"/>
      <c r="G102" s="188"/>
      <c r="H102" s="188"/>
      <c r="I102" s="188"/>
      <c r="J102" s="189">
        <f>J165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79"/>
      <c r="C103" s="180"/>
      <c r="D103" s="181" t="s">
        <v>110</v>
      </c>
      <c r="E103" s="182"/>
      <c r="F103" s="182"/>
      <c r="G103" s="182"/>
      <c r="H103" s="182"/>
      <c r="I103" s="182"/>
      <c r="J103" s="183">
        <f>J179</f>
        <v>0</v>
      </c>
      <c r="K103" s="180"/>
      <c r="L103" s="184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5"/>
      <c r="C104" s="186"/>
      <c r="D104" s="187" t="s">
        <v>111</v>
      </c>
      <c r="E104" s="188"/>
      <c r="F104" s="188"/>
      <c r="G104" s="188"/>
      <c r="H104" s="188"/>
      <c r="I104" s="188"/>
      <c r="J104" s="189">
        <f>J180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112</v>
      </c>
      <c r="E105" s="188"/>
      <c r="F105" s="188"/>
      <c r="G105" s="188"/>
      <c r="H105" s="188"/>
      <c r="I105" s="188"/>
      <c r="J105" s="189">
        <f>J206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5"/>
      <c r="C106" s="186"/>
      <c r="D106" s="187" t="s">
        <v>113</v>
      </c>
      <c r="E106" s="188"/>
      <c r="F106" s="188"/>
      <c r="G106" s="188"/>
      <c r="H106" s="188"/>
      <c r="I106" s="188"/>
      <c r="J106" s="189">
        <f>J210</f>
        <v>0</v>
      </c>
      <c r="K106" s="186"/>
      <c r="L106" s="19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5"/>
      <c r="C107" s="186"/>
      <c r="D107" s="187" t="s">
        <v>114</v>
      </c>
      <c r="E107" s="188"/>
      <c r="F107" s="188"/>
      <c r="G107" s="188"/>
      <c r="H107" s="188"/>
      <c r="I107" s="188"/>
      <c r="J107" s="189">
        <f>J217</f>
        <v>0</v>
      </c>
      <c r="K107" s="186"/>
      <c r="L107" s="19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85"/>
      <c r="C108" s="186"/>
      <c r="D108" s="187" t="s">
        <v>115</v>
      </c>
      <c r="E108" s="188"/>
      <c r="F108" s="188"/>
      <c r="G108" s="188"/>
      <c r="H108" s="188"/>
      <c r="I108" s="188"/>
      <c r="J108" s="189">
        <f>J224</f>
        <v>0</v>
      </c>
      <c r="K108" s="186"/>
      <c r="L108" s="19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85"/>
      <c r="C109" s="186"/>
      <c r="D109" s="187" t="s">
        <v>116</v>
      </c>
      <c r="E109" s="188"/>
      <c r="F109" s="188"/>
      <c r="G109" s="188"/>
      <c r="H109" s="188"/>
      <c r="I109" s="188"/>
      <c r="J109" s="189">
        <f>J284</f>
        <v>0</v>
      </c>
      <c r="K109" s="186"/>
      <c r="L109" s="19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5"/>
      <c r="C110" s="186"/>
      <c r="D110" s="187" t="s">
        <v>117</v>
      </c>
      <c r="E110" s="188"/>
      <c r="F110" s="188"/>
      <c r="G110" s="188"/>
      <c r="H110" s="188"/>
      <c r="I110" s="188"/>
      <c r="J110" s="189">
        <f>J425</f>
        <v>0</v>
      </c>
      <c r="K110" s="186"/>
      <c r="L110" s="19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5"/>
      <c r="C111" s="186"/>
      <c r="D111" s="187" t="s">
        <v>118</v>
      </c>
      <c r="E111" s="188"/>
      <c r="F111" s="188"/>
      <c r="G111" s="188"/>
      <c r="H111" s="188"/>
      <c r="I111" s="188"/>
      <c r="J111" s="189">
        <f>J784</f>
        <v>0</v>
      </c>
      <c r="K111" s="186"/>
      <c r="L111" s="19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5"/>
      <c r="C112" s="186"/>
      <c r="D112" s="187" t="s">
        <v>119</v>
      </c>
      <c r="E112" s="188"/>
      <c r="F112" s="188"/>
      <c r="G112" s="188"/>
      <c r="H112" s="188"/>
      <c r="I112" s="188"/>
      <c r="J112" s="189">
        <f>J794</f>
        <v>0</v>
      </c>
      <c r="K112" s="186"/>
      <c r="L112" s="19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5"/>
      <c r="C113" s="186"/>
      <c r="D113" s="187" t="s">
        <v>120</v>
      </c>
      <c r="E113" s="188"/>
      <c r="F113" s="188"/>
      <c r="G113" s="188"/>
      <c r="H113" s="188"/>
      <c r="I113" s="188"/>
      <c r="J113" s="189">
        <f>J803</f>
        <v>0</v>
      </c>
      <c r="K113" s="186"/>
      <c r="L113" s="19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5"/>
      <c r="C114" s="186"/>
      <c r="D114" s="187" t="s">
        <v>121</v>
      </c>
      <c r="E114" s="188"/>
      <c r="F114" s="188"/>
      <c r="G114" s="188"/>
      <c r="H114" s="188"/>
      <c r="I114" s="188"/>
      <c r="J114" s="189">
        <f>J818</f>
        <v>0</v>
      </c>
      <c r="K114" s="186"/>
      <c r="L114" s="19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9" customFormat="1" ht="24.96" customHeight="1">
      <c r="A115" s="9"/>
      <c r="B115" s="179"/>
      <c r="C115" s="180"/>
      <c r="D115" s="181" t="s">
        <v>122</v>
      </c>
      <c r="E115" s="182"/>
      <c r="F115" s="182"/>
      <c r="G115" s="182"/>
      <c r="H115" s="182"/>
      <c r="I115" s="182"/>
      <c r="J115" s="183">
        <f>J830</f>
        <v>0</v>
      </c>
      <c r="K115" s="180"/>
      <c r="L115" s="184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s="2" customFormat="1" ht="21.84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6.96" customHeight="1">
      <c r="A117" s="38"/>
      <c r="B117" s="66"/>
      <c r="C117" s="67"/>
      <c r="D117" s="67"/>
      <c r="E117" s="67"/>
      <c r="F117" s="67"/>
      <c r="G117" s="67"/>
      <c r="H117" s="67"/>
      <c r="I117" s="67"/>
      <c r="J117" s="67"/>
      <c r="K117" s="67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21" s="2" customFormat="1" ht="6.96" customHeight="1">
      <c r="A121" s="38"/>
      <c r="B121" s="68"/>
      <c r="C121" s="69"/>
      <c r="D121" s="69"/>
      <c r="E121" s="69"/>
      <c r="F121" s="69"/>
      <c r="G121" s="69"/>
      <c r="H121" s="69"/>
      <c r="I121" s="69"/>
      <c r="J121" s="69"/>
      <c r="K121" s="69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24.96" customHeight="1">
      <c r="A122" s="38"/>
      <c r="B122" s="39"/>
      <c r="C122" s="23" t="s">
        <v>123</v>
      </c>
      <c r="D122" s="40"/>
      <c r="E122" s="40"/>
      <c r="F122" s="40"/>
      <c r="G122" s="40"/>
      <c r="H122" s="40"/>
      <c r="I122" s="40"/>
      <c r="J122" s="40"/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6.96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12" customHeight="1">
      <c r="A124" s="38"/>
      <c r="B124" s="39"/>
      <c r="C124" s="32" t="s">
        <v>16</v>
      </c>
      <c r="D124" s="40"/>
      <c r="E124" s="40"/>
      <c r="F124" s="40"/>
      <c r="G124" s="40"/>
      <c r="H124" s="40"/>
      <c r="I124" s="40"/>
      <c r="J124" s="40"/>
      <c r="K124" s="40"/>
      <c r="L124" s="63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6.5" customHeight="1">
      <c r="A125" s="38"/>
      <c r="B125" s="39"/>
      <c r="C125" s="40"/>
      <c r="D125" s="40"/>
      <c r="E125" s="174" t="str">
        <f>E7</f>
        <v>Snížení energetické náročnosti budovy Zámku Trmice</v>
      </c>
      <c r="F125" s="32"/>
      <c r="G125" s="32"/>
      <c r="H125" s="32"/>
      <c r="I125" s="40"/>
      <c r="J125" s="40"/>
      <c r="K125" s="40"/>
      <c r="L125" s="63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2" customHeight="1">
      <c r="A126" s="38"/>
      <c r="B126" s="39"/>
      <c r="C126" s="32" t="s">
        <v>97</v>
      </c>
      <c r="D126" s="40"/>
      <c r="E126" s="40"/>
      <c r="F126" s="40"/>
      <c r="G126" s="40"/>
      <c r="H126" s="40"/>
      <c r="I126" s="40"/>
      <c r="J126" s="40"/>
      <c r="K126" s="40"/>
      <c r="L126" s="63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16.5" customHeight="1">
      <c r="A127" s="38"/>
      <c r="B127" s="39"/>
      <c r="C127" s="40"/>
      <c r="D127" s="40"/>
      <c r="E127" s="76" t="str">
        <f>E9</f>
        <v>01 - Vytápění</v>
      </c>
      <c r="F127" s="40"/>
      <c r="G127" s="40"/>
      <c r="H127" s="40"/>
      <c r="I127" s="40"/>
      <c r="J127" s="40"/>
      <c r="K127" s="40"/>
      <c r="L127" s="63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6.96" customHeight="1">
      <c r="A128" s="38"/>
      <c r="B128" s="39"/>
      <c r="C128" s="40"/>
      <c r="D128" s="40"/>
      <c r="E128" s="40"/>
      <c r="F128" s="40"/>
      <c r="G128" s="40"/>
      <c r="H128" s="40"/>
      <c r="I128" s="40"/>
      <c r="J128" s="40"/>
      <c r="K128" s="40"/>
      <c r="L128" s="63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12" customHeight="1">
      <c r="A129" s="38"/>
      <c r="B129" s="39"/>
      <c r="C129" s="32" t="s">
        <v>20</v>
      </c>
      <c r="D129" s="40"/>
      <c r="E129" s="40"/>
      <c r="F129" s="27" t="str">
        <f>F12</f>
        <v>Trmice</v>
      </c>
      <c r="G129" s="40"/>
      <c r="H129" s="40"/>
      <c r="I129" s="32" t="s">
        <v>22</v>
      </c>
      <c r="J129" s="79" t="str">
        <f>IF(J12="","",J12)</f>
        <v>23. 9. 2025</v>
      </c>
      <c r="K129" s="40"/>
      <c r="L129" s="63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6.96" customHeight="1">
      <c r="A130" s="38"/>
      <c r="B130" s="39"/>
      <c r="C130" s="40"/>
      <c r="D130" s="40"/>
      <c r="E130" s="40"/>
      <c r="F130" s="40"/>
      <c r="G130" s="40"/>
      <c r="H130" s="40"/>
      <c r="I130" s="40"/>
      <c r="J130" s="40"/>
      <c r="K130" s="40"/>
      <c r="L130" s="63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24</v>
      </c>
      <c r="D131" s="40"/>
      <c r="E131" s="40"/>
      <c r="F131" s="27" t="str">
        <f>E15</f>
        <v xml:space="preserve"> </v>
      </c>
      <c r="G131" s="40"/>
      <c r="H131" s="40"/>
      <c r="I131" s="32" t="s">
        <v>30</v>
      </c>
      <c r="J131" s="36" t="str">
        <f>E21</f>
        <v>DRAKISA s.r.o.</v>
      </c>
      <c r="K131" s="40"/>
      <c r="L131" s="63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5.15" customHeight="1">
      <c r="A132" s="38"/>
      <c r="B132" s="39"/>
      <c r="C132" s="32" t="s">
        <v>28</v>
      </c>
      <c r="D132" s="40"/>
      <c r="E132" s="40"/>
      <c r="F132" s="27" t="str">
        <f>IF(E18="","",E18)</f>
        <v>Vyplň údaj</v>
      </c>
      <c r="G132" s="40"/>
      <c r="H132" s="40"/>
      <c r="I132" s="32" t="s">
        <v>33</v>
      </c>
      <c r="J132" s="36" t="str">
        <f>E24</f>
        <v>Krajovský</v>
      </c>
      <c r="K132" s="40"/>
      <c r="L132" s="63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2" customFormat="1" ht="10.32" customHeight="1">
      <c r="A133" s="38"/>
      <c r="B133" s="39"/>
      <c r="C133" s="40"/>
      <c r="D133" s="40"/>
      <c r="E133" s="40"/>
      <c r="F133" s="40"/>
      <c r="G133" s="40"/>
      <c r="H133" s="40"/>
      <c r="I133" s="40"/>
      <c r="J133" s="40"/>
      <c r="K133" s="40"/>
      <c r="L133" s="63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</row>
    <row r="134" s="11" customFormat="1" ht="29.28" customHeight="1">
      <c r="A134" s="191"/>
      <c r="B134" s="192"/>
      <c r="C134" s="193" t="s">
        <v>124</v>
      </c>
      <c r="D134" s="194" t="s">
        <v>61</v>
      </c>
      <c r="E134" s="194" t="s">
        <v>57</v>
      </c>
      <c r="F134" s="194" t="s">
        <v>58</v>
      </c>
      <c r="G134" s="194" t="s">
        <v>125</v>
      </c>
      <c r="H134" s="194" t="s">
        <v>126</v>
      </c>
      <c r="I134" s="194" t="s">
        <v>127</v>
      </c>
      <c r="J134" s="195" t="s">
        <v>101</v>
      </c>
      <c r="K134" s="196" t="s">
        <v>128</v>
      </c>
      <c r="L134" s="197"/>
      <c r="M134" s="100" t="s">
        <v>1</v>
      </c>
      <c r="N134" s="101" t="s">
        <v>40</v>
      </c>
      <c r="O134" s="101" t="s">
        <v>129</v>
      </c>
      <c r="P134" s="101" t="s">
        <v>130</v>
      </c>
      <c r="Q134" s="101" t="s">
        <v>131</v>
      </c>
      <c r="R134" s="101" t="s">
        <v>132</v>
      </c>
      <c r="S134" s="101" t="s">
        <v>133</v>
      </c>
      <c r="T134" s="102" t="s">
        <v>134</v>
      </c>
      <c r="U134" s="191"/>
      <c r="V134" s="191"/>
      <c r="W134" s="191"/>
      <c r="X134" s="191"/>
      <c r="Y134" s="191"/>
      <c r="Z134" s="191"/>
      <c r="AA134" s="191"/>
      <c r="AB134" s="191"/>
      <c r="AC134" s="191"/>
      <c r="AD134" s="191"/>
      <c r="AE134" s="191"/>
    </row>
    <row r="135" s="2" customFormat="1" ht="22.8" customHeight="1">
      <c r="A135" s="38"/>
      <c r="B135" s="39"/>
      <c r="C135" s="107" t="s">
        <v>135</v>
      </c>
      <c r="D135" s="40"/>
      <c r="E135" s="40"/>
      <c r="F135" s="40"/>
      <c r="G135" s="40"/>
      <c r="H135" s="40"/>
      <c r="I135" s="40"/>
      <c r="J135" s="198">
        <f>BK135</f>
        <v>0</v>
      </c>
      <c r="K135" s="40"/>
      <c r="L135" s="44"/>
      <c r="M135" s="103"/>
      <c r="N135" s="199"/>
      <c r="O135" s="104"/>
      <c r="P135" s="200">
        <f>P136+P179+P830</f>
        <v>0</v>
      </c>
      <c r="Q135" s="104"/>
      <c r="R135" s="200">
        <f>R136+R179+R830</f>
        <v>3.7349299999999999</v>
      </c>
      <c r="S135" s="104"/>
      <c r="T135" s="201">
        <f>T136+T179+T830</f>
        <v>4.2293500000000002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75</v>
      </c>
      <c r="AU135" s="17" t="s">
        <v>103</v>
      </c>
      <c r="BK135" s="202">
        <f>BK136+BK179+BK830</f>
        <v>0</v>
      </c>
    </row>
    <row r="136" s="12" customFormat="1" ht="25.92" customHeight="1">
      <c r="A136" s="12"/>
      <c r="B136" s="203"/>
      <c r="C136" s="204"/>
      <c r="D136" s="205" t="s">
        <v>75</v>
      </c>
      <c r="E136" s="206" t="s">
        <v>136</v>
      </c>
      <c r="F136" s="206" t="s">
        <v>137</v>
      </c>
      <c r="G136" s="204"/>
      <c r="H136" s="204"/>
      <c r="I136" s="207"/>
      <c r="J136" s="208">
        <f>BK136</f>
        <v>0</v>
      </c>
      <c r="K136" s="204"/>
      <c r="L136" s="209"/>
      <c r="M136" s="210"/>
      <c r="N136" s="211"/>
      <c r="O136" s="211"/>
      <c r="P136" s="212">
        <f>P137+P141+P145+P152+P165</f>
        <v>0</v>
      </c>
      <c r="Q136" s="211"/>
      <c r="R136" s="212">
        <f>R137+R141+R145+R152+R165</f>
        <v>1.6301600000000001</v>
      </c>
      <c r="S136" s="211"/>
      <c r="T136" s="213">
        <f>T137+T141+T145+T152+T165</f>
        <v>0.34399999999999997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4" t="s">
        <v>84</v>
      </c>
      <c r="AT136" s="215" t="s">
        <v>75</v>
      </c>
      <c r="AU136" s="215" t="s">
        <v>76</v>
      </c>
      <c r="AY136" s="214" t="s">
        <v>138</v>
      </c>
      <c r="BK136" s="216">
        <f>BK137+BK141+BK145+BK152+BK165</f>
        <v>0</v>
      </c>
    </row>
    <row r="137" s="12" customFormat="1" ht="22.8" customHeight="1">
      <c r="A137" s="12"/>
      <c r="B137" s="203"/>
      <c r="C137" s="204"/>
      <c r="D137" s="205" t="s">
        <v>75</v>
      </c>
      <c r="E137" s="217" t="s">
        <v>139</v>
      </c>
      <c r="F137" s="217" t="s">
        <v>140</v>
      </c>
      <c r="G137" s="204"/>
      <c r="H137" s="204"/>
      <c r="I137" s="207"/>
      <c r="J137" s="218">
        <f>BK137</f>
        <v>0</v>
      </c>
      <c r="K137" s="204"/>
      <c r="L137" s="209"/>
      <c r="M137" s="210"/>
      <c r="N137" s="211"/>
      <c r="O137" s="211"/>
      <c r="P137" s="212">
        <f>SUM(P138:P140)</f>
        <v>0</v>
      </c>
      <c r="Q137" s="211"/>
      <c r="R137" s="212">
        <f>SUM(R138:R140)</f>
        <v>0.80352000000000001</v>
      </c>
      <c r="S137" s="211"/>
      <c r="T137" s="213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4" t="s">
        <v>84</v>
      </c>
      <c r="AT137" s="215" t="s">
        <v>75</v>
      </c>
      <c r="AU137" s="215" t="s">
        <v>84</v>
      </c>
      <c r="AY137" s="214" t="s">
        <v>138</v>
      </c>
      <c r="BK137" s="216">
        <f>SUM(BK138:BK140)</f>
        <v>0</v>
      </c>
    </row>
    <row r="138" s="2" customFormat="1" ht="33" customHeight="1">
      <c r="A138" s="38"/>
      <c r="B138" s="39"/>
      <c r="C138" s="219" t="s">
        <v>84</v>
      </c>
      <c r="D138" s="219" t="s">
        <v>141</v>
      </c>
      <c r="E138" s="220" t="s">
        <v>142</v>
      </c>
      <c r="F138" s="221" t="s">
        <v>143</v>
      </c>
      <c r="G138" s="222" t="s">
        <v>144</v>
      </c>
      <c r="H138" s="223">
        <v>16</v>
      </c>
      <c r="I138" s="224"/>
      <c r="J138" s="225">
        <f>ROUND(I138*H138,2)</f>
        <v>0</v>
      </c>
      <c r="K138" s="226"/>
      <c r="L138" s="44"/>
      <c r="M138" s="227" t="s">
        <v>1</v>
      </c>
      <c r="N138" s="228" t="s">
        <v>41</v>
      </c>
      <c r="O138" s="91"/>
      <c r="P138" s="229">
        <f>O138*H138</f>
        <v>0</v>
      </c>
      <c r="Q138" s="229">
        <v>0.050220000000000001</v>
      </c>
      <c r="R138" s="229">
        <f>Q138*H138</f>
        <v>0.80352000000000001</v>
      </c>
      <c r="S138" s="229">
        <v>0</v>
      </c>
      <c r="T138" s="230">
        <f>S138*H138</f>
        <v>0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31" t="s">
        <v>145</v>
      </c>
      <c r="AT138" s="231" t="s">
        <v>141</v>
      </c>
      <c r="AU138" s="231" t="s">
        <v>86</v>
      </c>
      <c r="AY138" s="17" t="s">
        <v>138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7" t="s">
        <v>84</v>
      </c>
      <c r="BK138" s="232">
        <f>ROUND(I138*H138,2)</f>
        <v>0</v>
      </c>
      <c r="BL138" s="17" t="s">
        <v>145</v>
      </c>
      <c r="BM138" s="231" t="s">
        <v>146</v>
      </c>
    </row>
    <row r="139" s="2" customFormat="1">
      <c r="A139" s="38"/>
      <c r="B139" s="39"/>
      <c r="C139" s="40"/>
      <c r="D139" s="233" t="s">
        <v>147</v>
      </c>
      <c r="E139" s="40"/>
      <c r="F139" s="234" t="s">
        <v>148</v>
      </c>
      <c r="G139" s="40"/>
      <c r="H139" s="40"/>
      <c r="I139" s="235"/>
      <c r="J139" s="40"/>
      <c r="K139" s="40"/>
      <c r="L139" s="44"/>
      <c r="M139" s="236"/>
      <c r="N139" s="237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147</v>
      </c>
      <c r="AU139" s="17" t="s">
        <v>86</v>
      </c>
    </row>
    <row r="140" s="2" customFormat="1">
      <c r="A140" s="38"/>
      <c r="B140" s="39"/>
      <c r="C140" s="40"/>
      <c r="D140" s="238" t="s">
        <v>149</v>
      </c>
      <c r="E140" s="40"/>
      <c r="F140" s="239" t="s">
        <v>150</v>
      </c>
      <c r="G140" s="40"/>
      <c r="H140" s="40"/>
      <c r="I140" s="235"/>
      <c r="J140" s="40"/>
      <c r="K140" s="40"/>
      <c r="L140" s="44"/>
      <c r="M140" s="236"/>
      <c r="N140" s="23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149</v>
      </c>
      <c r="AU140" s="17" t="s">
        <v>86</v>
      </c>
    </row>
    <row r="141" s="12" customFormat="1" ht="22.8" customHeight="1">
      <c r="A141" s="12"/>
      <c r="B141" s="203"/>
      <c r="C141" s="204"/>
      <c r="D141" s="205" t="s">
        <v>75</v>
      </c>
      <c r="E141" s="217" t="s">
        <v>145</v>
      </c>
      <c r="F141" s="217" t="s">
        <v>151</v>
      </c>
      <c r="G141" s="204"/>
      <c r="H141" s="204"/>
      <c r="I141" s="207"/>
      <c r="J141" s="218">
        <f>BK141</f>
        <v>0</v>
      </c>
      <c r="K141" s="204"/>
      <c r="L141" s="209"/>
      <c r="M141" s="210"/>
      <c r="N141" s="211"/>
      <c r="O141" s="211"/>
      <c r="P141" s="212">
        <f>SUM(P142:P144)</f>
        <v>0</v>
      </c>
      <c r="Q141" s="211"/>
      <c r="R141" s="212">
        <f>SUM(R142:R144)</f>
        <v>0.39863999999999999</v>
      </c>
      <c r="S141" s="211"/>
      <c r="T141" s="213">
        <f>SUM(T142:T144)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4" t="s">
        <v>84</v>
      </c>
      <c r="AT141" s="215" t="s">
        <v>75</v>
      </c>
      <c r="AU141" s="215" t="s">
        <v>84</v>
      </c>
      <c r="AY141" s="214" t="s">
        <v>138</v>
      </c>
      <c r="BK141" s="216">
        <f>SUM(BK142:BK144)</f>
        <v>0</v>
      </c>
    </row>
    <row r="142" s="2" customFormat="1" ht="24.15" customHeight="1">
      <c r="A142" s="38"/>
      <c r="B142" s="39"/>
      <c r="C142" s="219" t="s">
        <v>86</v>
      </c>
      <c r="D142" s="219" t="s">
        <v>141</v>
      </c>
      <c r="E142" s="220" t="s">
        <v>152</v>
      </c>
      <c r="F142" s="221" t="s">
        <v>153</v>
      </c>
      <c r="G142" s="222" t="s">
        <v>144</v>
      </c>
      <c r="H142" s="223">
        <v>8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41</v>
      </c>
      <c r="O142" s="91"/>
      <c r="P142" s="229">
        <f>O142*H142</f>
        <v>0</v>
      </c>
      <c r="Q142" s="229">
        <v>0.049829999999999999</v>
      </c>
      <c r="R142" s="229">
        <f>Q142*H142</f>
        <v>0.39863999999999999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145</v>
      </c>
      <c r="AT142" s="231" t="s">
        <v>141</v>
      </c>
      <c r="AU142" s="231" t="s">
        <v>86</v>
      </c>
      <c r="AY142" s="17" t="s">
        <v>138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84</v>
      </c>
      <c r="BK142" s="232">
        <f>ROUND(I142*H142,2)</f>
        <v>0</v>
      </c>
      <c r="BL142" s="17" t="s">
        <v>145</v>
      </c>
      <c r="BM142" s="231" t="s">
        <v>154</v>
      </c>
    </row>
    <row r="143" s="2" customFormat="1">
      <c r="A143" s="38"/>
      <c r="B143" s="39"/>
      <c r="C143" s="40"/>
      <c r="D143" s="233" t="s">
        <v>147</v>
      </c>
      <c r="E143" s="40"/>
      <c r="F143" s="234" t="s">
        <v>155</v>
      </c>
      <c r="G143" s="40"/>
      <c r="H143" s="40"/>
      <c r="I143" s="235"/>
      <c r="J143" s="40"/>
      <c r="K143" s="40"/>
      <c r="L143" s="44"/>
      <c r="M143" s="236"/>
      <c r="N143" s="237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147</v>
      </c>
      <c r="AU143" s="17" t="s">
        <v>86</v>
      </c>
    </row>
    <row r="144" s="2" customFormat="1">
      <c r="A144" s="38"/>
      <c r="B144" s="39"/>
      <c r="C144" s="40"/>
      <c r="D144" s="238" t="s">
        <v>149</v>
      </c>
      <c r="E144" s="40"/>
      <c r="F144" s="239" t="s">
        <v>156</v>
      </c>
      <c r="G144" s="40"/>
      <c r="H144" s="40"/>
      <c r="I144" s="235"/>
      <c r="J144" s="40"/>
      <c r="K144" s="40"/>
      <c r="L144" s="44"/>
      <c r="M144" s="236"/>
      <c r="N144" s="237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149</v>
      </c>
      <c r="AU144" s="17" t="s">
        <v>86</v>
      </c>
    </row>
    <row r="145" s="12" customFormat="1" ht="22.8" customHeight="1">
      <c r="A145" s="12"/>
      <c r="B145" s="203"/>
      <c r="C145" s="204"/>
      <c r="D145" s="205" t="s">
        <v>75</v>
      </c>
      <c r="E145" s="217" t="s">
        <v>157</v>
      </c>
      <c r="F145" s="217" t="s">
        <v>158</v>
      </c>
      <c r="G145" s="204"/>
      <c r="H145" s="204"/>
      <c r="I145" s="207"/>
      <c r="J145" s="218">
        <f>BK145</f>
        <v>0</v>
      </c>
      <c r="K145" s="204"/>
      <c r="L145" s="209"/>
      <c r="M145" s="210"/>
      <c r="N145" s="211"/>
      <c r="O145" s="211"/>
      <c r="P145" s="212">
        <f>SUM(P146:P151)</f>
        <v>0</v>
      </c>
      <c r="Q145" s="211"/>
      <c r="R145" s="212">
        <f>SUM(R146:R151)</f>
        <v>0.42799999999999999</v>
      </c>
      <c r="S145" s="211"/>
      <c r="T145" s="213">
        <f>SUM(T146:T151)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14" t="s">
        <v>84</v>
      </c>
      <c r="AT145" s="215" t="s">
        <v>75</v>
      </c>
      <c r="AU145" s="215" t="s">
        <v>84</v>
      </c>
      <c r="AY145" s="214" t="s">
        <v>138</v>
      </c>
      <c r="BK145" s="216">
        <f>SUM(BK146:BK151)</f>
        <v>0</v>
      </c>
    </row>
    <row r="146" s="2" customFormat="1" ht="24.15" customHeight="1">
      <c r="A146" s="38"/>
      <c r="B146" s="39"/>
      <c r="C146" s="219" t="s">
        <v>139</v>
      </c>
      <c r="D146" s="219" t="s">
        <v>141</v>
      </c>
      <c r="E146" s="220" t="s">
        <v>159</v>
      </c>
      <c r="F146" s="221" t="s">
        <v>160</v>
      </c>
      <c r="G146" s="222" t="s">
        <v>144</v>
      </c>
      <c r="H146" s="223">
        <v>8</v>
      </c>
      <c r="I146" s="224"/>
      <c r="J146" s="225">
        <f>ROUND(I146*H146,2)</f>
        <v>0</v>
      </c>
      <c r="K146" s="226"/>
      <c r="L146" s="44"/>
      <c r="M146" s="227" t="s">
        <v>1</v>
      </c>
      <c r="N146" s="228" t="s">
        <v>41</v>
      </c>
      <c r="O146" s="91"/>
      <c r="P146" s="229">
        <f>O146*H146</f>
        <v>0</v>
      </c>
      <c r="Q146" s="229">
        <v>0.010699999999999999</v>
      </c>
      <c r="R146" s="229">
        <f>Q146*H146</f>
        <v>0.085599999999999996</v>
      </c>
      <c r="S146" s="229">
        <v>0</v>
      </c>
      <c r="T146" s="230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31" t="s">
        <v>145</v>
      </c>
      <c r="AT146" s="231" t="s">
        <v>141</v>
      </c>
      <c r="AU146" s="231" t="s">
        <v>86</v>
      </c>
      <c r="AY146" s="17" t="s">
        <v>138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7" t="s">
        <v>84</v>
      </c>
      <c r="BK146" s="232">
        <f>ROUND(I146*H146,2)</f>
        <v>0</v>
      </c>
      <c r="BL146" s="17" t="s">
        <v>145</v>
      </c>
      <c r="BM146" s="231" t="s">
        <v>161</v>
      </c>
    </row>
    <row r="147" s="2" customFormat="1">
      <c r="A147" s="38"/>
      <c r="B147" s="39"/>
      <c r="C147" s="40"/>
      <c r="D147" s="233" t="s">
        <v>147</v>
      </c>
      <c r="E147" s="40"/>
      <c r="F147" s="234" t="s">
        <v>162</v>
      </c>
      <c r="G147" s="40"/>
      <c r="H147" s="40"/>
      <c r="I147" s="235"/>
      <c r="J147" s="40"/>
      <c r="K147" s="40"/>
      <c r="L147" s="44"/>
      <c r="M147" s="236"/>
      <c r="N147" s="237"/>
      <c r="O147" s="91"/>
      <c r="P147" s="91"/>
      <c r="Q147" s="91"/>
      <c r="R147" s="91"/>
      <c r="S147" s="91"/>
      <c r="T147" s="92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T147" s="17" t="s">
        <v>147</v>
      </c>
      <c r="AU147" s="17" t="s">
        <v>86</v>
      </c>
    </row>
    <row r="148" s="2" customFormat="1">
      <c r="A148" s="38"/>
      <c r="B148" s="39"/>
      <c r="C148" s="40"/>
      <c r="D148" s="238" t="s">
        <v>149</v>
      </c>
      <c r="E148" s="40"/>
      <c r="F148" s="239" t="s">
        <v>163</v>
      </c>
      <c r="G148" s="40"/>
      <c r="H148" s="40"/>
      <c r="I148" s="235"/>
      <c r="J148" s="40"/>
      <c r="K148" s="40"/>
      <c r="L148" s="44"/>
      <c r="M148" s="236"/>
      <c r="N148" s="237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149</v>
      </c>
      <c r="AU148" s="17" t="s">
        <v>86</v>
      </c>
    </row>
    <row r="149" s="2" customFormat="1" ht="24.15" customHeight="1">
      <c r="A149" s="38"/>
      <c r="B149" s="39"/>
      <c r="C149" s="219" t="s">
        <v>145</v>
      </c>
      <c r="D149" s="219" t="s">
        <v>141</v>
      </c>
      <c r="E149" s="220" t="s">
        <v>164</v>
      </c>
      <c r="F149" s="221" t="s">
        <v>165</v>
      </c>
      <c r="G149" s="222" t="s">
        <v>144</v>
      </c>
      <c r="H149" s="223">
        <v>32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41</v>
      </c>
      <c r="O149" s="91"/>
      <c r="P149" s="229">
        <f>O149*H149</f>
        <v>0</v>
      </c>
      <c r="Q149" s="229">
        <v>0.010699999999999999</v>
      </c>
      <c r="R149" s="229">
        <f>Q149*H149</f>
        <v>0.34239999999999998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145</v>
      </c>
      <c r="AT149" s="231" t="s">
        <v>141</v>
      </c>
      <c r="AU149" s="231" t="s">
        <v>86</v>
      </c>
      <c r="AY149" s="17" t="s">
        <v>138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84</v>
      </c>
      <c r="BK149" s="232">
        <f>ROUND(I149*H149,2)</f>
        <v>0</v>
      </c>
      <c r="BL149" s="17" t="s">
        <v>145</v>
      </c>
      <c r="BM149" s="231" t="s">
        <v>166</v>
      </c>
    </row>
    <row r="150" s="2" customFormat="1">
      <c r="A150" s="38"/>
      <c r="B150" s="39"/>
      <c r="C150" s="40"/>
      <c r="D150" s="233" t="s">
        <v>147</v>
      </c>
      <c r="E150" s="40"/>
      <c r="F150" s="234" t="s">
        <v>167</v>
      </c>
      <c r="G150" s="40"/>
      <c r="H150" s="40"/>
      <c r="I150" s="235"/>
      <c r="J150" s="40"/>
      <c r="K150" s="40"/>
      <c r="L150" s="44"/>
      <c r="M150" s="236"/>
      <c r="N150" s="237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147</v>
      </c>
      <c r="AU150" s="17" t="s">
        <v>86</v>
      </c>
    </row>
    <row r="151" s="2" customFormat="1">
      <c r="A151" s="38"/>
      <c r="B151" s="39"/>
      <c r="C151" s="40"/>
      <c r="D151" s="238" t="s">
        <v>149</v>
      </c>
      <c r="E151" s="40"/>
      <c r="F151" s="239" t="s">
        <v>168</v>
      </c>
      <c r="G151" s="40"/>
      <c r="H151" s="40"/>
      <c r="I151" s="235"/>
      <c r="J151" s="40"/>
      <c r="K151" s="40"/>
      <c r="L151" s="44"/>
      <c r="M151" s="236"/>
      <c r="N151" s="23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149</v>
      </c>
      <c r="AU151" s="17" t="s">
        <v>86</v>
      </c>
    </row>
    <row r="152" s="12" customFormat="1" ht="22.8" customHeight="1">
      <c r="A152" s="12"/>
      <c r="B152" s="203"/>
      <c r="C152" s="204"/>
      <c r="D152" s="205" t="s">
        <v>75</v>
      </c>
      <c r="E152" s="217" t="s">
        <v>169</v>
      </c>
      <c r="F152" s="217" t="s">
        <v>170</v>
      </c>
      <c r="G152" s="204"/>
      <c r="H152" s="204"/>
      <c r="I152" s="207"/>
      <c r="J152" s="218">
        <f>BK152</f>
        <v>0</v>
      </c>
      <c r="K152" s="204"/>
      <c r="L152" s="209"/>
      <c r="M152" s="210"/>
      <c r="N152" s="211"/>
      <c r="O152" s="211"/>
      <c r="P152" s="212">
        <f>SUM(P153:P164)</f>
        <v>0</v>
      </c>
      <c r="Q152" s="211"/>
      <c r="R152" s="212">
        <f>SUM(R153:R164)</f>
        <v>0</v>
      </c>
      <c r="S152" s="211"/>
      <c r="T152" s="213">
        <f>SUM(T153:T164)</f>
        <v>0.34399999999999997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4" t="s">
        <v>84</v>
      </c>
      <c r="AT152" s="215" t="s">
        <v>75</v>
      </c>
      <c r="AU152" s="215" t="s">
        <v>84</v>
      </c>
      <c r="AY152" s="214" t="s">
        <v>138</v>
      </c>
      <c r="BK152" s="216">
        <f>SUM(BK153:BK164)</f>
        <v>0</v>
      </c>
    </row>
    <row r="153" s="2" customFormat="1" ht="24.15" customHeight="1">
      <c r="A153" s="38"/>
      <c r="B153" s="39"/>
      <c r="C153" s="219" t="s">
        <v>171</v>
      </c>
      <c r="D153" s="219" t="s">
        <v>141</v>
      </c>
      <c r="E153" s="220" t="s">
        <v>172</v>
      </c>
      <c r="F153" s="221" t="s">
        <v>173</v>
      </c>
      <c r="G153" s="222" t="s">
        <v>144</v>
      </c>
      <c r="H153" s="223">
        <v>16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41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0.0080000000000000002</v>
      </c>
      <c r="T153" s="230">
        <f>S153*H153</f>
        <v>0.128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145</v>
      </c>
      <c r="AT153" s="231" t="s">
        <v>141</v>
      </c>
      <c r="AU153" s="231" t="s">
        <v>86</v>
      </c>
      <c r="AY153" s="17" t="s">
        <v>138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84</v>
      </c>
      <c r="BK153" s="232">
        <f>ROUND(I153*H153,2)</f>
        <v>0</v>
      </c>
      <c r="BL153" s="17" t="s">
        <v>145</v>
      </c>
      <c r="BM153" s="231" t="s">
        <v>174</v>
      </c>
    </row>
    <row r="154" s="2" customFormat="1">
      <c r="A154" s="38"/>
      <c r="B154" s="39"/>
      <c r="C154" s="40"/>
      <c r="D154" s="233" t="s">
        <v>147</v>
      </c>
      <c r="E154" s="40"/>
      <c r="F154" s="234" t="s">
        <v>175</v>
      </c>
      <c r="G154" s="40"/>
      <c r="H154" s="40"/>
      <c r="I154" s="235"/>
      <c r="J154" s="40"/>
      <c r="K154" s="40"/>
      <c r="L154" s="44"/>
      <c r="M154" s="236"/>
      <c r="N154" s="237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147</v>
      </c>
      <c r="AU154" s="17" t="s">
        <v>86</v>
      </c>
    </row>
    <row r="155" s="2" customFormat="1">
      <c r="A155" s="38"/>
      <c r="B155" s="39"/>
      <c r="C155" s="40"/>
      <c r="D155" s="238" t="s">
        <v>149</v>
      </c>
      <c r="E155" s="40"/>
      <c r="F155" s="239" t="s">
        <v>176</v>
      </c>
      <c r="G155" s="40"/>
      <c r="H155" s="40"/>
      <c r="I155" s="235"/>
      <c r="J155" s="40"/>
      <c r="K155" s="40"/>
      <c r="L155" s="44"/>
      <c r="M155" s="236"/>
      <c r="N155" s="237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149</v>
      </c>
      <c r="AU155" s="17" t="s">
        <v>86</v>
      </c>
    </row>
    <row r="156" s="13" customFormat="1">
      <c r="A156" s="13"/>
      <c r="B156" s="240"/>
      <c r="C156" s="241"/>
      <c r="D156" s="233" t="s">
        <v>177</v>
      </c>
      <c r="E156" s="242" t="s">
        <v>1</v>
      </c>
      <c r="F156" s="243" t="s">
        <v>178</v>
      </c>
      <c r="G156" s="241"/>
      <c r="H156" s="242" t="s">
        <v>1</v>
      </c>
      <c r="I156" s="244"/>
      <c r="J156" s="241"/>
      <c r="K156" s="241"/>
      <c r="L156" s="245"/>
      <c r="M156" s="246"/>
      <c r="N156" s="247"/>
      <c r="O156" s="247"/>
      <c r="P156" s="247"/>
      <c r="Q156" s="247"/>
      <c r="R156" s="247"/>
      <c r="S156" s="247"/>
      <c r="T156" s="248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49" t="s">
        <v>177</v>
      </c>
      <c r="AU156" s="249" t="s">
        <v>86</v>
      </c>
      <c r="AV156" s="13" t="s">
        <v>84</v>
      </c>
      <c r="AW156" s="13" t="s">
        <v>32</v>
      </c>
      <c r="AX156" s="13" t="s">
        <v>76</v>
      </c>
      <c r="AY156" s="249" t="s">
        <v>138</v>
      </c>
    </row>
    <row r="157" s="14" customFormat="1">
      <c r="A157" s="14"/>
      <c r="B157" s="250"/>
      <c r="C157" s="251"/>
      <c r="D157" s="233" t="s">
        <v>177</v>
      </c>
      <c r="E157" s="252" t="s">
        <v>1</v>
      </c>
      <c r="F157" s="253" t="s">
        <v>179</v>
      </c>
      <c r="G157" s="251"/>
      <c r="H157" s="254">
        <v>16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0" t="s">
        <v>177</v>
      </c>
      <c r="AU157" s="260" t="s">
        <v>86</v>
      </c>
      <c r="AV157" s="14" t="s">
        <v>86</v>
      </c>
      <c r="AW157" s="14" t="s">
        <v>32</v>
      </c>
      <c r="AX157" s="14" t="s">
        <v>76</v>
      </c>
      <c r="AY157" s="260" t="s">
        <v>138</v>
      </c>
    </row>
    <row r="158" s="15" customFormat="1">
      <c r="A158" s="15"/>
      <c r="B158" s="261"/>
      <c r="C158" s="262"/>
      <c r="D158" s="233" t="s">
        <v>177</v>
      </c>
      <c r="E158" s="263" t="s">
        <v>1</v>
      </c>
      <c r="F158" s="264" t="s">
        <v>180</v>
      </c>
      <c r="G158" s="262"/>
      <c r="H158" s="265">
        <v>16</v>
      </c>
      <c r="I158" s="266"/>
      <c r="J158" s="262"/>
      <c r="K158" s="262"/>
      <c r="L158" s="267"/>
      <c r="M158" s="268"/>
      <c r="N158" s="269"/>
      <c r="O158" s="269"/>
      <c r="P158" s="269"/>
      <c r="Q158" s="269"/>
      <c r="R158" s="269"/>
      <c r="S158" s="269"/>
      <c r="T158" s="270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1" t="s">
        <v>177</v>
      </c>
      <c r="AU158" s="271" t="s">
        <v>86</v>
      </c>
      <c r="AV158" s="15" t="s">
        <v>145</v>
      </c>
      <c r="AW158" s="15" t="s">
        <v>32</v>
      </c>
      <c r="AX158" s="15" t="s">
        <v>84</v>
      </c>
      <c r="AY158" s="271" t="s">
        <v>138</v>
      </c>
    </row>
    <row r="159" s="2" customFormat="1" ht="33" customHeight="1">
      <c r="A159" s="38"/>
      <c r="B159" s="39"/>
      <c r="C159" s="219" t="s">
        <v>157</v>
      </c>
      <c r="D159" s="219" t="s">
        <v>141</v>
      </c>
      <c r="E159" s="220" t="s">
        <v>181</v>
      </c>
      <c r="F159" s="221" t="s">
        <v>182</v>
      </c>
      <c r="G159" s="222" t="s">
        <v>144</v>
      </c>
      <c r="H159" s="223">
        <v>8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41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0.027</v>
      </c>
      <c r="T159" s="230">
        <f>S159*H159</f>
        <v>0.216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145</v>
      </c>
      <c r="AT159" s="231" t="s">
        <v>141</v>
      </c>
      <c r="AU159" s="231" t="s">
        <v>86</v>
      </c>
      <c r="AY159" s="17" t="s">
        <v>138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84</v>
      </c>
      <c r="BK159" s="232">
        <f>ROUND(I159*H159,2)</f>
        <v>0</v>
      </c>
      <c r="BL159" s="17" t="s">
        <v>145</v>
      </c>
      <c r="BM159" s="231" t="s">
        <v>183</v>
      </c>
    </row>
    <row r="160" s="2" customFormat="1">
      <c r="A160" s="38"/>
      <c r="B160" s="39"/>
      <c r="C160" s="40"/>
      <c r="D160" s="233" t="s">
        <v>147</v>
      </c>
      <c r="E160" s="40"/>
      <c r="F160" s="234" t="s">
        <v>184</v>
      </c>
      <c r="G160" s="40"/>
      <c r="H160" s="40"/>
      <c r="I160" s="235"/>
      <c r="J160" s="40"/>
      <c r="K160" s="40"/>
      <c r="L160" s="44"/>
      <c r="M160" s="236"/>
      <c r="N160" s="237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147</v>
      </c>
      <c r="AU160" s="17" t="s">
        <v>86</v>
      </c>
    </row>
    <row r="161" s="2" customFormat="1">
      <c r="A161" s="38"/>
      <c r="B161" s="39"/>
      <c r="C161" s="40"/>
      <c r="D161" s="238" t="s">
        <v>149</v>
      </c>
      <c r="E161" s="40"/>
      <c r="F161" s="239" t="s">
        <v>185</v>
      </c>
      <c r="G161" s="40"/>
      <c r="H161" s="40"/>
      <c r="I161" s="235"/>
      <c r="J161" s="40"/>
      <c r="K161" s="40"/>
      <c r="L161" s="44"/>
      <c r="M161" s="236"/>
      <c r="N161" s="237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149</v>
      </c>
      <c r="AU161" s="17" t="s">
        <v>86</v>
      </c>
    </row>
    <row r="162" s="13" customFormat="1">
      <c r="A162" s="13"/>
      <c r="B162" s="240"/>
      <c r="C162" s="241"/>
      <c r="D162" s="233" t="s">
        <v>177</v>
      </c>
      <c r="E162" s="242" t="s">
        <v>1</v>
      </c>
      <c r="F162" s="243" t="s">
        <v>178</v>
      </c>
      <c r="G162" s="241"/>
      <c r="H162" s="242" t="s">
        <v>1</v>
      </c>
      <c r="I162" s="244"/>
      <c r="J162" s="241"/>
      <c r="K162" s="241"/>
      <c r="L162" s="245"/>
      <c r="M162" s="246"/>
      <c r="N162" s="247"/>
      <c r="O162" s="247"/>
      <c r="P162" s="247"/>
      <c r="Q162" s="247"/>
      <c r="R162" s="247"/>
      <c r="S162" s="247"/>
      <c r="T162" s="248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9" t="s">
        <v>177</v>
      </c>
      <c r="AU162" s="249" t="s">
        <v>86</v>
      </c>
      <c r="AV162" s="13" t="s">
        <v>84</v>
      </c>
      <c r="AW162" s="13" t="s">
        <v>32</v>
      </c>
      <c r="AX162" s="13" t="s">
        <v>76</v>
      </c>
      <c r="AY162" s="249" t="s">
        <v>138</v>
      </c>
    </row>
    <row r="163" s="14" customFormat="1">
      <c r="A163" s="14"/>
      <c r="B163" s="250"/>
      <c r="C163" s="251"/>
      <c r="D163" s="233" t="s">
        <v>177</v>
      </c>
      <c r="E163" s="252" t="s">
        <v>1</v>
      </c>
      <c r="F163" s="253" t="s">
        <v>186</v>
      </c>
      <c r="G163" s="251"/>
      <c r="H163" s="254">
        <v>8</v>
      </c>
      <c r="I163" s="255"/>
      <c r="J163" s="251"/>
      <c r="K163" s="251"/>
      <c r="L163" s="256"/>
      <c r="M163" s="257"/>
      <c r="N163" s="258"/>
      <c r="O163" s="258"/>
      <c r="P163" s="258"/>
      <c r="Q163" s="258"/>
      <c r="R163" s="258"/>
      <c r="S163" s="258"/>
      <c r="T163" s="259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0" t="s">
        <v>177</v>
      </c>
      <c r="AU163" s="260" t="s">
        <v>86</v>
      </c>
      <c r="AV163" s="14" t="s">
        <v>86</v>
      </c>
      <c r="AW163" s="14" t="s">
        <v>32</v>
      </c>
      <c r="AX163" s="14" t="s">
        <v>76</v>
      </c>
      <c r="AY163" s="260" t="s">
        <v>138</v>
      </c>
    </row>
    <row r="164" s="15" customFormat="1">
      <c r="A164" s="15"/>
      <c r="B164" s="261"/>
      <c r="C164" s="262"/>
      <c r="D164" s="233" t="s">
        <v>177</v>
      </c>
      <c r="E164" s="263" t="s">
        <v>1</v>
      </c>
      <c r="F164" s="264" t="s">
        <v>180</v>
      </c>
      <c r="G164" s="262"/>
      <c r="H164" s="265">
        <v>8</v>
      </c>
      <c r="I164" s="266"/>
      <c r="J164" s="262"/>
      <c r="K164" s="262"/>
      <c r="L164" s="267"/>
      <c r="M164" s="268"/>
      <c r="N164" s="269"/>
      <c r="O164" s="269"/>
      <c r="P164" s="269"/>
      <c r="Q164" s="269"/>
      <c r="R164" s="269"/>
      <c r="S164" s="269"/>
      <c r="T164" s="270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1" t="s">
        <v>177</v>
      </c>
      <c r="AU164" s="271" t="s">
        <v>86</v>
      </c>
      <c r="AV164" s="15" t="s">
        <v>145</v>
      </c>
      <c r="AW164" s="15" t="s">
        <v>32</v>
      </c>
      <c r="AX164" s="15" t="s">
        <v>84</v>
      </c>
      <c r="AY164" s="271" t="s">
        <v>138</v>
      </c>
    </row>
    <row r="165" s="12" customFormat="1" ht="22.8" customHeight="1">
      <c r="A165" s="12"/>
      <c r="B165" s="203"/>
      <c r="C165" s="204"/>
      <c r="D165" s="205" t="s">
        <v>75</v>
      </c>
      <c r="E165" s="217" t="s">
        <v>187</v>
      </c>
      <c r="F165" s="217" t="s">
        <v>188</v>
      </c>
      <c r="G165" s="204"/>
      <c r="H165" s="204"/>
      <c r="I165" s="207"/>
      <c r="J165" s="218">
        <f>BK165</f>
        <v>0</v>
      </c>
      <c r="K165" s="204"/>
      <c r="L165" s="209"/>
      <c r="M165" s="210"/>
      <c r="N165" s="211"/>
      <c r="O165" s="211"/>
      <c r="P165" s="212">
        <f>SUM(P166:P178)</f>
        <v>0</v>
      </c>
      <c r="Q165" s="211"/>
      <c r="R165" s="212">
        <f>SUM(R166:R178)</f>
        <v>0</v>
      </c>
      <c r="S165" s="211"/>
      <c r="T165" s="213">
        <f>SUM(T166:T178)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4" t="s">
        <v>84</v>
      </c>
      <c r="AT165" s="215" t="s">
        <v>75</v>
      </c>
      <c r="AU165" s="215" t="s">
        <v>84</v>
      </c>
      <c r="AY165" s="214" t="s">
        <v>138</v>
      </c>
      <c r="BK165" s="216">
        <f>SUM(BK166:BK178)</f>
        <v>0</v>
      </c>
    </row>
    <row r="166" s="2" customFormat="1" ht="24.15" customHeight="1">
      <c r="A166" s="38"/>
      <c r="B166" s="39"/>
      <c r="C166" s="219" t="s">
        <v>189</v>
      </c>
      <c r="D166" s="219" t="s">
        <v>141</v>
      </c>
      <c r="E166" s="220" t="s">
        <v>190</v>
      </c>
      <c r="F166" s="221" t="s">
        <v>191</v>
      </c>
      <c r="G166" s="222" t="s">
        <v>192</v>
      </c>
      <c r="H166" s="223">
        <v>4.2290000000000001</v>
      </c>
      <c r="I166" s="224"/>
      <c r="J166" s="225">
        <f>ROUND(I166*H166,2)</f>
        <v>0</v>
      </c>
      <c r="K166" s="226"/>
      <c r="L166" s="44"/>
      <c r="M166" s="227" t="s">
        <v>1</v>
      </c>
      <c r="N166" s="228" t="s">
        <v>41</v>
      </c>
      <c r="O166" s="91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31" t="s">
        <v>145</v>
      </c>
      <c r="AT166" s="231" t="s">
        <v>141</v>
      </c>
      <c r="AU166" s="231" t="s">
        <v>86</v>
      </c>
      <c r="AY166" s="17" t="s">
        <v>138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7" t="s">
        <v>84</v>
      </c>
      <c r="BK166" s="232">
        <f>ROUND(I166*H166,2)</f>
        <v>0</v>
      </c>
      <c r="BL166" s="17" t="s">
        <v>145</v>
      </c>
      <c r="BM166" s="231" t="s">
        <v>193</v>
      </c>
    </row>
    <row r="167" s="2" customFormat="1">
      <c r="A167" s="38"/>
      <c r="B167" s="39"/>
      <c r="C167" s="40"/>
      <c r="D167" s="233" t="s">
        <v>147</v>
      </c>
      <c r="E167" s="40"/>
      <c r="F167" s="234" t="s">
        <v>194</v>
      </c>
      <c r="G167" s="40"/>
      <c r="H167" s="40"/>
      <c r="I167" s="235"/>
      <c r="J167" s="40"/>
      <c r="K167" s="40"/>
      <c r="L167" s="44"/>
      <c r="M167" s="236"/>
      <c r="N167" s="237"/>
      <c r="O167" s="91"/>
      <c r="P167" s="91"/>
      <c r="Q167" s="91"/>
      <c r="R167" s="91"/>
      <c r="S167" s="91"/>
      <c r="T167" s="92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147</v>
      </c>
      <c r="AU167" s="17" t="s">
        <v>86</v>
      </c>
    </row>
    <row r="168" s="2" customFormat="1">
      <c r="A168" s="38"/>
      <c r="B168" s="39"/>
      <c r="C168" s="40"/>
      <c r="D168" s="238" t="s">
        <v>149</v>
      </c>
      <c r="E168" s="40"/>
      <c r="F168" s="239" t="s">
        <v>195</v>
      </c>
      <c r="G168" s="40"/>
      <c r="H168" s="40"/>
      <c r="I168" s="235"/>
      <c r="J168" s="40"/>
      <c r="K168" s="40"/>
      <c r="L168" s="44"/>
      <c r="M168" s="236"/>
      <c r="N168" s="237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149</v>
      </c>
      <c r="AU168" s="17" t="s">
        <v>86</v>
      </c>
    </row>
    <row r="169" s="2" customFormat="1" ht="24.15" customHeight="1">
      <c r="A169" s="38"/>
      <c r="B169" s="39"/>
      <c r="C169" s="219" t="s">
        <v>186</v>
      </c>
      <c r="D169" s="219" t="s">
        <v>141</v>
      </c>
      <c r="E169" s="220" t="s">
        <v>196</v>
      </c>
      <c r="F169" s="221" t="s">
        <v>197</v>
      </c>
      <c r="G169" s="222" t="s">
        <v>192</v>
      </c>
      <c r="H169" s="223">
        <v>4.2290000000000001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41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145</v>
      </c>
      <c r="AT169" s="231" t="s">
        <v>141</v>
      </c>
      <c r="AU169" s="231" t="s">
        <v>86</v>
      </c>
      <c r="AY169" s="17" t="s">
        <v>138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84</v>
      </c>
      <c r="BK169" s="232">
        <f>ROUND(I169*H169,2)</f>
        <v>0</v>
      </c>
      <c r="BL169" s="17" t="s">
        <v>145</v>
      </c>
      <c r="BM169" s="231" t="s">
        <v>198</v>
      </c>
    </row>
    <row r="170" s="2" customFormat="1">
      <c r="A170" s="38"/>
      <c r="B170" s="39"/>
      <c r="C170" s="40"/>
      <c r="D170" s="233" t="s">
        <v>147</v>
      </c>
      <c r="E170" s="40"/>
      <c r="F170" s="234" t="s">
        <v>199</v>
      </c>
      <c r="G170" s="40"/>
      <c r="H170" s="40"/>
      <c r="I170" s="235"/>
      <c r="J170" s="40"/>
      <c r="K170" s="40"/>
      <c r="L170" s="44"/>
      <c r="M170" s="236"/>
      <c r="N170" s="23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147</v>
      </c>
      <c r="AU170" s="17" t="s">
        <v>86</v>
      </c>
    </row>
    <row r="171" s="2" customFormat="1">
      <c r="A171" s="38"/>
      <c r="B171" s="39"/>
      <c r="C171" s="40"/>
      <c r="D171" s="238" t="s">
        <v>149</v>
      </c>
      <c r="E171" s="40"/>
      <c r="F171" s="239" t="s">
        <v>200</v>
      </c>
      <c r="G171" s="40"/>
      <c r="H171" s="40"/>
      <c r="I171" s="235"/>
      <c r="J171" s="40"/>
      <c r="K171" s="40"/>
      <c r="L171" s="44"/>
      <c r="M171" s="236"/>
      <c r="N171" s="237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149</v>
      </c>
      <c r="AU171" s="17" t="s">
        <v>86</v>
      </c>
    </row>
    <row r="172" s="2" customFormat="1" ht="24.15" customHeight="1">
      <c r="A172" s="38"/>
      <c r="B172" s="39"/>
      <c r="C172" s="219" t="s">
        <v>169</v>
      </c>
      <c r="D172" s="219" t="s">
        <v>141</v>
      </c>
      <c r="E172" s="220" t="s">
        <v>201</v>
      </c>
      <c r="F172" s="221" t="s">
        <v>202</v>
      </c>
      <c r="G172" s="222" t="s">
        <v>192</v>
      </c>
      <c r="H172" s="223">
        <v>84.579999999999998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41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145</v>
      </c>
      <c r="AT172" s="231" t="s">
        <v>141</v>
      </c>
      <c r="AU172" s="231" t="s">
        <v>86</v>
      </c>
      <c r="AY172" s="17" t="s">
        <v>138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84</v>
      </c>
      <c r="BK172" s="232">
        <f>ROUND(I172*H172,2)</f>
        <v>0</v>
      </c>
      <c r="BL172" s="17" t="s">
        <v>145</v>
      </c>
      <c r="BM172" s="231" t="s">
        <v>203</v>
      </c>
    </row>
    <row r="173" s="2" customFormat="1">
      <c r="A173" s="38"/>
      <c r="B173" s="39"/>
      <c r="C173" s="40"/>
      <c r="D173" s="233" t="s">
        <v>147</v>
      </c>
      <c r="E173" s="40"/>
      <c r="F173" s="234" t="s">
        <v>204</v>
      </c>
      <c r="G173" s="40"/>
      <c r="H173" s="40"/>
      <c r="I173" s="235"/>
      <c r="J173" s="40"/>
      <c r="K173" s="40"/>
      <c r="L173" s="44"/>
      <c r="M173" s="236"/>
      <c r="N173" s="237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147</v>
      </c>
      <c r="AU173" s="17" t="s">
        <v>86</v>
      </c>
    </row>
    <row r="174" s="2" customFormat="1">
      <c r="A174" s="38"/>
      <c r="B174" s="39"/>
      <c r="C174" s="40"/>
      <c r="D174" s="238" t="s">
        <v>149</v>
      </c>
      <c r="E174" s="40"/>
      <c r="F174" s="239" t="s">
        <v>205</v>
      </c>
      <c r="G174" s="40"/>
      <c r="H174" s="40"/>
      <c r="I174" s="235"/>
      <c r="J174" s="40"/>
      <c r="K174" s="40"/>
      <c r="L174" s="44"/>
      <c r="M174" s="236"/>
      <c r="N174" s="237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149</v>
      </c>
      <c r="AU174" s="17" t="s">
        <v>86</v>
      </c>
    </row>
    <row r="175" s="14" customFormat="1">
      <c r="A175" s="14"/>
      <c r="B175" s="250"/>
      <c r="C175" s="251"/>
      <c r="D175" s="233" t="s">
        <v>177</v>
      </c>
      <c r="E175" s="251"/>
      <c r="F175" s="253" t="s">
        <v>206</v>
      </c>
      <c r="G175" s="251"/>
      <c r="H175" s="254">
        <v>84.579999999999998</v>
      </c>
      <c r="I175" s="255"/>
      <c r="J175" s="251"/>
      <c r="K175" s="251"/>
      <c r="L175" s="256"/>
      <c r="M175" s="257"/>
      <c r="N175" s="258"/>
      <c r="O175" s="258"/>
      <c r="P175" s="258"/>
      <c r="Q175" s="258"/>
      <c r="R175" s="258"/>
      <c r="S175" s="258"/>
      <c r="T175" s="25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0" t="s">
        <v>177</v>
      </c>
      <c r="AU175" s="260" t="s">
        <v>86</v>
      </c>
      <c r="AV175" s="14" t="s">
        <v>86</v>
      </c>
      <c r="AW175" s="14" t="s">
        <v>4</v>
      </c>
      <c r="AX175" s="14" t="s">
        <v>84</v>
      </c>
      <c r="AY175" s="260" t="s">
        <v>138</v>
      </c>
    </row>
    <row r="176" s="2" customFormat="1" ht="44.25" customHeight="1">
      <c r="A176" s="38"/>
      <c r="B176" s="39"/>
      <c r="C176" s="219" t="s">
        <v>207</v>
      </c>
      <c r="D176" s="219" t="s">
        <v>141</v>
      </c>
      <c r="E176" s="220" t="s">
        <v>208</v>
      </c>
      <c r="F176" s="221" t="s">
        <v>209</v>
      </c>
      <c r="G176" s="222" t="s">
        <v>192</v>
      </c>
      <c r="H176" s="223">
        <v>0.34399999999999997</v>
      </c>
      <c r="I176" s="224"/>
      <c r="J176" s="225">
        <f>ROUND(I176*H176,2)</f>
        <v>0</v>
      </c>
      <c r="K176" s="226"/>
      <c r="L176" s="44"/>
      <c r="M176" s="227" t="s">
        <v>1</v>
      </c>
      <c r="N176" s="228" t="s">
        <v>41</v>
      </c>
      <c r="O176" s="91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31" t="s">
        <v>145</v>
      </c>
      <c r="AT176" s="231" t="s">
        <v>141</v>
      </c>
      <c r="AU176" s="231" t="s">
        <v>86</v>
      </c>
      <c r="AY176" s="17" t="s">
        <v>138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7" t="s">
        <v>84</v>
      </c>
      <c r="BK176" s="232">
        <f>ROUND(I176*H176,2)</f>
        <v>0</v>
      </c>
      <c r="BL176" s="17" t="s">
        <v>145</v>
      </c>
      <c r="BM176" s="231" t="s">
        <v>210</v>
      </c>
    </row>
    <row r="177" s="2" customFormat="1">
      <c r="A177" s="38"/>
      <c r="B177" s="39"/>
      <c r="C177" s="40"/>
      <c r="D177" s="233" t="s">
        <v>147</v>
      </c>
      <c r="E177" s="40"/>
      <c r="F177" s="234" t="s">
        <v>211</v>
      </c>
      <c r="G177" s="40"/>
      <c r="H177" s="40"/>
      <c r="I177" s="235"/>
      <c r="J177" s="40"/>
      <c r="K177" s="40"/>
      <c r="L177" s="44"/>
      <c r="M177" s="236"/>
      <c r="N177" s="237"/>
      <c r="O177" s="91"/>
      <c r="P177" s="91"/>
      <c r="Q177" s="91"/>
      <c r="R177" s="91"/>
      <c r="S177" s="91"/>
      <c r="T177" s="92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T177" s="17" t="s">
        <v>147</v>
      </c>
      <c r="AU177" s="17" t="s">
        <v>86</v>
      </c>
    </row>
    <row r="178" s="2" customFormat="1">
      <c r="A178" s="38"/>
      <c r="B178" s="39"/>
      <c r="C178" s="40"/>
      <c r="D178" s="238" t="s">
        <v>149</v>
      </c>
      <c r="E178" s="40"/>
      <c r="F178" s="239" t="s">
        <v>212</v>
      </c>
      <c r="G178" s="40"/>
      <c r="H178" s="40"/>
      <c r="I178" s="235"/>
      <c r="J178" s="40"/>
      <c r="K178" s="40"/>
      <c r="L178" s="44"/>
      <c r="M178" s="236"/>
      <c r="N178" s="237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149</v>
      </c>
      <c r="AU178" s="17" t="s">
        <v>86</v>
      </c>
    </row>
    <row r="179" s="12" customFormat="1" ht="25.92" customHeight="1">
      <c r="A179" s="12"/>
      <c r="B179" s="203"/>
      <c r="C179" s="204"/>
      <c r="D179" s="205" t="s">
        <v>75</v>
      </c>
      <c r="E179" s="206" t="s">
        <v>213</v>
      </c>
      <c r="F179" s="206" t="s">
        <v>214</v>
      </c>
      <c r="G179" s="204"/>
      <c r="H179" s="204"/>
      <c r="I179" s="207"/>
      <c r="J179" s="208">
        <f>BK179</f>
        <v>0</v>
      </c>
      <c r="K179" s="204"/>
      <c r="L179" s="209"/>
      <c r="M179" s="210"/>
      <c r="N179" s="211"/>
      <c r="O179" s="211"/>
      <c r="P179" s="212">
        <f>P180+P206+P210+P217+P224+P284+P425+P784+P794+P803+P818</f>
        <v>0</v>
      </c>
      <c r="Q179" s="211"/>
      <c r="R179" s="212">
        <f>R180+R206+R210+R217+R224+R284+R425+R784+R794+R803+R818</f>
        <v>2.1047699999999998</v>
      </c>
      <c r="S179" s="211"/>
      <c r="T179" s="213">
        <f>T180+T206+T210+T217+T224+T284+T425+T784+T794+T803+T818</f>
        <v>3.8853500000000003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14" t="s">
        <v>86</v>
      </c>
      <c r="AT179" s="215" t="s">
        <v>75</v>
      </c>
      <c r="AU179" s="215" t="s">
        <v>76</v>
      </c>
      <c r="AY179" s="214" t="s">
        <v>138</v>
      </c>
      <c r="BK179" s="216">
        <f>BK180+BK206+BK210+BK217+BK224+BK284+BK425+BK784+BK794+BK803+BK818</f>
        <v>0</v>
      </c>
    </row>
    <row r="180" s="12" customFormat="1" ht="22.8" customHeight="1">
      <c r="A180" s="12"/>
      <c r="B180" s="203"/>
      <c r="C180" s="204"/>
      <c r="D180" s="205" t="s">
        <v>75</v>
      </c>
      <c r="E180" s="217" t="s">
        <v>215</v>
      </c>
      <c r="F180" s="217" t="s">
        <v>216</v>
      </c>
      <c r="G180" s="204"/>
      <c r="H180" s="204"/>
      <c r="I180" s="207"/>
      <c r="J180" s="218">
        <f>BK180</f>
        <v>0</v>
      </c>
      <c r="K180" s="204"/>
      <c r="L180" s="209"/>
      <c r="M180" s="210"/>
      <c r="N180" s="211"/>
      <c r="O180" s="211"/>
      <c r="P180" s="212">
        <f>SUM(P181:P205)</f>
        <v>0</v>
      </c>
      <c r="Q180" s="211"/>
      <c r="R180" s="212">
        <f>SUM(R181:R205)</f>
        <v>0.12865000000000001</v>
      </c>
      <c r="S180" s="211"/>
      <c r="T180" s="213">
        <f>SUM(T181:T205)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14" t="s">
        <v>86</v>
      </c>
      <c r="AT180" s="215" t="s">
        <v>75</v>
      </c>
      <c r="AU180" s="215" t="s">
        <v>84</v>
      </c>
      <c r="AY180" s="214" t="s">
        <v>138</v>
      </c>
      <c r="BK180" s="216">
        <f>SUM(BK181:BK205)</f>
        <v>0</v>
      </c>
    </row>
    <row r="181" s="2" customFormat="1" ht="24.15" customHeight="1">
      <c r="A181" s="38"/>
      <c r="B181" s="39"/>
      <c r="C181" s="219" t="s">
        <v>217</v>
      </c>
      <c r="D181" s="219" t="s">
        <v>141</v>
      </c>
      <c r="E181" s="220" t="s">
        <v>218</v>
      </c>
      <c r="F181" s="221" t="s">
        <v>219</v>
      </c>
      <c r="G181" s="222" t="s">
        <v>220</v>
      </c>
      <c r="H181" s="223">
        <v>155</v>
      </c>
      <c r="I181" s="224"/>
      <c r="J181" s="225">
        <f>ROUND(I181*H181,2)</f>
        <v>0</v>
      </c>
      <c r="K181" s="226"/>
      <c r="L181" s="44"/>
      <c r="M181" s="227" t="s">
        <v>1</v>
      </c>
      <c r="N181" s="228" t="s">
        <v>41</v>
      </c>
      <c r="O181" s="91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179</v>
      </c>
      <c r="AT181" s="231" t="s">
        <v>141</v>
      </c>
      <c r="AU181" s="231" t="s">
        <v>86</v>
      </c>
      <c r="AY181" s="17" t="s">
        <v>138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84</v>
      </c>
      <c r="BK181" s="232">
        <f>ROUND(I181*H181,2)</f>
        <v>0</v>
      </c>
      <c r="BL181" s="17" t="s">
        <v>179</v>
      </c>
      <c r="BM181" s="231" t="s">
        <v>221</v>
      </c>
    </row>
    <row r="182" s="2" customFormat="1">
      <c r="A182" s="38"/>
      <c r="B182" s="39"/>
      <c r="C182" s="40"/>
      <c r="D182" s="233" t="s">
        <v>147</v>
      </c>
      <c r="E182" s="40"/>
      <c r="F182" s="234" t="s">
        <v>222</v>
      </c>
      <c r="G182" s="40"/>
      <c r="H182" s="40"/>
      <c r="I182" s="235"/>
      <c r="J182" s="40"/>
      <c r="K182" s="40"/>
      <c r="L182" s="44"/>
      <c r="M182" s="236"/>
      <c r="N182" s="237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147</v>
      </c>
      <c r="AU182" s="17" t="s">
        <v>86</v>
      </c>
    </row>
    <row r="183" s="2" customFormat="1">
      <c r="A183" s="38"/>
      <c r="B183" s="39"/>
      <c r="C183" s="40"/>
      <c r="D183" s="238" t="s">
        <v>149</v>
      </c>
      <c r="E183" s="40"/>
      <c r="F183" s="239" t="s">
        <v>223</v>
      </c>
      <c r="G183" s="40"/>
      <c r="H183" s="40"/>
      <c r="I183" s="235"/>
      <c r="J183" s="40"/>
      <c r="K183" s="40"/>
      <c r="L183" s="44"/>
      <c r="M183" s="236"/>
      <c r="N183" s="237"/>
      <c r="O183" s="91"/>
      <c r="P183" s="91"/>
      <c r="Q183" s="91"/>
      <c r="R183" s="91"/>
      <c r="S183" s="91"/>
      <c r="T183" s="92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T183" s="17" t="s">
        <v>149</v>
      </c>
      <c r="AU183" s="17" t="s">
        <v>86</v>
      </c>
    </row>
    <row r="184" s="13" customFormat="1">
      <c r="A184" s="13"/>
      <c r="B184" s="240"/>
      <c r="C184" s="241"/>
      <c r="D184" s="233" t="s">
        <v>177</v>
      </c>
      <c r="E184" s="242" t="s">
        <v>1</v>
      </c>
      <c r="F184" s="243" t="s">
        <v>178</v>
      </c>
      <c r="G184" s="241"/>
      <c r="H184" s="242" t="s">
        <v>1</v>
      </c>
      <c r="I184" s="244"/>
      <c r="J184" s="241"/>
      <c r="K184" s="241"/>
      <c r="L184" s="245"/>
      <c r="M184" s="246"/>
      <c r="N184" s="247"/>
      <c r="O184" s="247"/>
      <c r="P184" s="247"/>
      <c r="Q184" s="247"/>
      <c r="R184" s="247"/>
      <c r="S184" s="247"/>
      <c r="T184" s="248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9" t="s">
        <v>177</v>
      </c>
      <c r="AU184" s="249" t="s">
        <v>86</v>
      </c>
      <c r="AV184" s="13" t="s">
        <v>84</v>
      </c>
      <c r="AW184" s="13" t="s">
        <v>32</v>
      </c>
      <c r="AX184" s="13" t="s">
        <v>76</v>
      </c>
      <c r="AY184" s="249" t="s">
        <v>138</v>
      </c>
    </row>
    <row r="185" s="14" customFormat="1">
      <c r="A185" s="14"/>
      <c r="B185" s="250"/>
      <c r="C185" s="251"/>
      <c r="D185" s="233" t="s">
        <v>177</v>
      </c>
      <c r="E185" s="252" t="s">
        <v>1</v>
      </c>
      <c r="F185" s="253" t="s">
        <v>224</v>
      </c>
      <c r="G185" s="251"/>
      <c r="H185" s="254">
        <v>106</v>
      </c>
      <c r="I185" s="255"/>
      <c r="J185" s="251"/>
      <c r="K185" s="251"/>
      <c r="L185" s="256"/>
      <c r="M185" s="257"/>
      <c r="N185" s="258"/>
      <c r="O185" s="258"/>
      <c r="P185" s="258"/>
      <c r="Q185" s="258"/>
      <c r="R185" s="258"/>
      <c r="S185" s="258"/>
      <c r="T185" s="259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0" t="s">
        <v>177</v>
      </c>
      <c r="AU185" s="260" t="s">
        <v>86</v>
      </c>
      <c r="AV185" s="14" t="s">
        <v>86</v>
      </c>
      <c r="AW185" s="14" t="s">
        <v>32</v>
      </c>
      <c r="AX185" s="14" t="s">
        <v>76</v>
      </c>
      <c r="AY185" s="260" t="s">
        <v>138</v>
      </c>
    </row>
    <row r="186" s="13" customFormat="1">
      <c r="A186" s="13"/>
      <c r="B186" s="240"/>
      <c r="C186" s="241"/>
      <c r="D186" s="233" t="s">
        <v>177</v>
      </c>
      <c r="E186" s="242" t="s">
        <v>1</v>
      </c>
      <c r="F186" s="243" t="s">
        <v>225</v>
      </c>
      <c r="G186" s="241"/>
      <c r="H186" s="242" t="s">
        <v>1</v>
      </c>
      <c r="I186" s="244"/>
      <c r="J186" s="241"/>
      <c r="K186" s="241"/>
      <c r="L186" s="245"/>
      <c r="M186" s="246"/>
      <c r="N186" s="247"/>
      <c r="O186" s="247"/>
      <c r="P186" s="247"/>
      <c r="Q186" s="247"/>
      <c r="R186" s="247"/>
      <c r="S186" s="247"/>
      <c r="T186" s="248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9" t="s">
        <v>177</v>
      </c>
      <c r="AU186" s="249" t="s">
        <v>86</v>
      </c>
      <c r="AV186" s="13" t="s">
        <v>84</v>
      </c>
      <c r="AW186" s="13" t="s">
        <v>32</v>
      </c>
      <c r="AX186" s="13" t="s">
        <v>76</v>
      </c>
      <c r="AY186" s="249" t="s">
        <v>138</v>
      </c>
    </row>
    <row r="187" s="14" customFormat="1">
      <c r="A187" s="14"/>
      <c r="B187" s="250"/>
      <c r="C187" s="251"/>
      <c r="D187" s="233" t="s">
        <v>177</v>
      </c>
      <c r="E187" s="252" t="s">
        <v>1</v>
      </c>
      <c r="F187" s="253" t="s">
        <v>226</v>
      </c>
      <c r="G187" s="251"/>
      <c r="H187" s="254">
        <v>12</v>
      </c>
      <c r="I187" s="255"/>
      <c r="J187" s="251"/>
      <c r="K187" s="251"/>
      <c r="L187" s="256"/>
      <c r="M187" s="257"/>
      <c r="N187" s="258"/>
      <c r="O187" s="258"/>
      <c r="P187" s="258"/>
      <c r="Q187" s="258"/>
      <c r="R187" s="258"/>
      <c r="S187" s="258"/>
      <c r="T187" s="259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0" t="s">
        <v>177</v>
      </c>
      <c r="AU187" s="260" t="s">
        <v>86</v>
      </c>
      <c r="AV187" s="14" t="s">
        <v>86</v>
      </c>
      <c r="AW187" s="14" t="s">
        <v>32</v>
      </c>
      <c r="AX187" s="14" t="s">
        <v>76</v>
      </c>
      <c r="AY187" s="260" t="s">
        <v>138</v>
      </c>
    </row>
    <row r="188" s="13" customFormat="1">
      <c r="A188" s="13"/>
      <c r="B188" s="240"/>
      <c r="C188" s="241"/>
      <c r="D188" s="233" t="s">
        <v>177</v>
      </c>
      <c r="E188" s="242" t="s">
        <v>1</v>
      </c>
      <c r="F188" s="243" t="s">
        <v>227</v>
      </c>
      <c r="G188" s="241"/>
      <c r="H188" s="242" t="s">
        <v>1</v>
      </c>
      <c r="I188" s="244"/>
      <c r="J188" s="241"/>
      <c r="K188" s="241"/>
      <c r="L188" s="245"/>
      <c r="M188" s="246"/>
      <c r="N188" s="247"/>
      <c r="O188" s="247"/>
      <c r="P188" s="247"/>
      <c r="Q188" s="247"/>
      <c r="R188" s="247"/>
      <c r="S188" s="247"/>
      <c r="T188" s="248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49" t="s">
        <v>177</v>
      </c>
      <c r="AU188" s="249" t="s">
        <v>86</v>
      </c>
      <c r="AV188" s="13" t="s">
        <v>84</v>
      </c>
      <c r="AW188" s="13" t="s">
        <v>32</v>
      </c>
      <c r="AX188" s="13" t="s">
        <v>76</v>
      </c>
      <c r="AY188" s="249" t="s">
        <v>138</v>
      </c>
    </row>
    <row r="189" s="14" customFormat="1">
      <c r="A189" s="14"/>
      <c r="B189" s="250"/>
      <c r="C189" s="251"/>
      <c r="D189" s="233" t="s">
        <v>177</v>
      </c>
      <c r="E189" s="252" t="s">
        <v>1</v>
      </c>
      <c r="F189" s="253" t="s">
        <v>228</v>
      </c>
      <c r="G189" s="251"/>
      <c r="H189" s="254">
        <v>37</v>
      </c>
      <c r="I189" s="255"/>
      <c r="J189" s="251"/>
      <c r="K189" s="251"/>
      <c r="L189" s="256"/>
      <c r="M189" s="257"/>
      <c r="N189" s="258"/>
      <c r="O189" s="258"/>
      <c r="P189" s="258"/>
      <c r="Q189" s="258"/>
      <c r="R189" s="258"/>
      <c r="S189" s="258"/>
      <c r="T189" s="259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0" t="s">
        <v>177</v>
      </c>
      <c r="AU189" s="260" t="s">
        <v>86</v>
      </c>
      <c r="AV189" s="14" t="s">
        <v>86</v>
      </c>
      <c r="AW189" s="14" t="s">
        <v>32</v>
      </c>
      <c r="AX189" s="14" t="s">
        <v>76</v>
      </c>
      <c r="AY189" s="260" t="s">
        <v>138</v>
      </c>
    </row>
    <row r="190" s="15" customFormat="1">
      <c r="A190" s="15"/>
      <c r="B190" s="261"/>
      <c r="C190" s="262"/>
      <c r="D190" s="233" t="s">
        <v>177</v>
      </c>
      <c r="E190" s="263" t="s">
        <v>1</v>
      </c>
      <c r="F190" s="264" t="s">
        <v>180</v>
      </c>
      <c r="G190" s="262"/>
      <c r="H190" s="265">
        <v>155</v>
      </c>
      <c r="I190" s="266"/>
      <c r="J190" s="262"/>
      <c r="K190" s="262"/>
      <c r="L190" s="267"/>
      <c r="M190" s="268"/>
      <c r="N190" s="269"/>
      <c r="O190" s="269"/>
      <c r="P190" s="269"/>
      <c r="Q190" s="269"/>
      <c r="R190" s="269"/>
      <c r="S190" s="269"/>
      <c r="T190" s="270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71" t="s">
        <v>177</v>
      </c>
      <c r="AU190" s="271" t="s">
        <v>86</v>
      </c>
      <c r="AV190" s="15" t="s">
        <v>145</v>
      </c>
      <c r="AW190" s="15" t="s">
        <v>32</v>
      </c>
      <c r="AX190" s="15" t="s">
        <v>84</v>
      </c>
      <c r="AY190" s="271" t="s">
        <v>138</v>
      </c>
    </row>
    <row r="191" s="2" customFormat="1" ht="24.15" customHeight="1">
      <c r="A191" s="38"/>
      <c r="B191" s="39"/>
      <c r="C191" s="272" t="s">
        <v>8</v>
      </c>
      <c r="D191" s="272" t="s">
        <v>229</v>
      </c>
      <c r="E191" s="273" t="s">
        <v>230</v>
      </c>
      <c r="F191" s="274" t="s">
        <v>231</v>
      </c>
      <c r="G191" s="275" t="s">
        <v>220</v>
      </c>
      <c r="H191" s="276">
        <v>90</v>
      </c>
      <c r="I191" s="277"/>
      <c r="J191" s="278">
        <f>ROUND(I191*H191,2)</f>
        <v>0</v>
      </c>
      <c r="K191" s="279"/>
      <c r="L191" s="280"/>
      <c r="M191" s="281" t="s">
        <v>1</v>
      </c>
      <c r="N191" s="282" t="s">
        <v>41</v>
      </c>
      <c r="O191" s="91"/>
      <c r="P191" s="229">
        <f>O191*H191</f>
        <v>0</v>
      </c>
      <c r="Q191" s="229">
        <v>0.00059000000000000003</v>
      </c>
      <c r="R191" s="229">
        <f>Q191*H191</f>
        <v>0.053100000000000001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232</v>
      </c>
      <c r="AT191" s="231" t="s">
        <v>229</v>
      </c>
      <c r="AU191" s="231" t="s">
        <v>86</v>
      </c>
      <c r="AY191" s="17" t="s">
        <v>138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84</v>
      </c>
      <c r="BK191" s="232">
        <f>ROUND(I191*H191,2)</f>
        <v>0</v>
      </c>
      <c r="BL191" s="17" t="s">
        <v>179</v>
      </c>
      <c r="BM191" s="231" t="s">
        <v>233</v>
      </c>
    </row>
    <row r="192" s="2" customFormat="1">
      <c r="A192" s="38"/>
      <c r="B192" s="39"/>
      <c r="C192" s="40"/>
      <c r="D192" s="233" t="s">
        <v>147</v>
      </c>
      <c r="E192" s="40"/>
      <c r="F192" s="234" t="s">
        <v>231</v>
      </c>
      <c r="G192" s="40"/>
      <c r="H192" s="40"/>
      <c r="I192" s="235"/>
      <c r="J192" s="40"/>
      <c r="K192" s="40"/>
      <c r="L192" s="44"/>
      <c r="M192" s="236"/>
      <c r="N192" s="237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147</v>
      </c>
      <c r="AU192" s="17" t="s">
        <v>86</v>
      </c>
    </row>
    <row r="193" s="2" customFormat="1" ht="24.15" customHeight="1">
      <c r="A193" s="38"/>
      <c r="B193" s="39"/>
      <c r="C193" s="272" t="s">
        <v>234</v>
      </c>
      <c r="D193" s="272" t="s">
        <v>229</v>
      </c>
      <c r="E193" s="273" t="s">
        <v>235</v>
      </c>
      <c r="F193" s="274" t="s">
        <v>236</v>
      </c>
      <c r="G193" s="275" t="s">
        <v>220</v>
      </c>
      <c r="H193" s="276">
        <v>16</v>
      </c>
      <c r="I193" s="277"/>
      <c r="J193" s="278">
        <f>ROUND(I193*H193,2)</f>
        <v>0</v>
      </c>
      <c r="K193" s="279"/>
      <c r="L193" s="280"/>
      <c r="M193" s="281" t="s">
        <v>1</v>
      </c>
      <c r="N193" s="282" t="s">
        <v>41</v>
      </c>
      <c r="O193" s="91"/>
      <c r="P193" s="229">
        <f>O193*H193</f>
        <v>0</v>
      </c>
      <c r="Q193" s="229">
        <v>0.00084999999999999995</v>
      </c>
      <c r="R193" s="229">
        <f>Q193*H193</f>
        <v>0.013599999999999999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232</v>
      </c>
      <c r="AT193" s="231" t="s">
        <v>229</v>
      </c>
      <c r="AU193" s="231" t="s">
        <v>86</v>
      </c>
      <c r="AY193" s="17" t="s">
        <v>138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84</v>
      </c>
      <c r="BK193" s="232">
        <f>ROUND(I193*H193,2)</f>
        <v>0</v>
      </c>
      <c r="BL193" s="17" t="s">
        <v>179</v>
      </c>
      <c r="BM193" s="231" t="s">
        <v>237</v>
      </c>
    </row>
    <row r="194" s="2" customFormat="1">
      <c r="A194" s="38"/>
      <c r="B194" s="39"/>
      <c r="C194" s="40"/>
      <c r="D194" s="233" t="s">
        <v>147</v>
      </c>
      <c r="E194" s="40"/>
      <c r="F194" s="234" t="s">
        <v>236</v>
      </c>
      <c r="G194" s="40"/>
      <c r="H194" s="40"/>
      <c r="I194" s="235"/>
      <c r="J194" s="40"/>
      <c r="K194" s="40"/>
      <c r="L194" s="44"/>
      <c r="M194" s="236"/>
      <c r="N194" s="237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147</v>
      </c>
      <c r="AU194" s="17" t="s">
        <v>86</v>
      </c>
    </row>
    <row r="195" s="2" customFormat="1" ht="24.15" customHeight="1">
      <c r="A195" s="38"/>
      <c r="B195" s="39"/>
      <c r="C195" s="272" t="s">
        <v>238</v>
      </c>
      <c r="D195" s="272" t="s">
        <v>229</v>
      </c>
      <c r="E195" s="273" t="s">
        <v>239</v>
      </c>
      <c r="F195" s="274" t="s">
        <v>240</v>
      </c>
      <c r="G195" s="275" t="s">
        <v>220</v>
      </c>
      <c r="H195" s="276">
        <v>1</v>
      </c>
      <c r="I195" s="277"/>
      <c r="J195" s="278">
        <f>ROUND(I195*H195,2)</f>
        <v>0</v>
      </c>
      <c r="K195" s="279"/>
      <c r="L195" s="280"/>
      <c r="M195" s="281" t="s">
        <v>1</v>
      </c>
      <c r="N195" s="282" t="s">
        <v>41</v>
      </c>
      <c r="O195" s="91"/>
      <c r="P195" s="229">
        <f>O195*H195</f>
        <v>0</v>
      </c>
      <c r="Q195" s="229">
        <v>0.0010100000000000001</v>
      </c>
      <c r="R195" s="229">
        <f>Q195*H195</f>
        <v>0.0010100000000000001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232</v>
      </c>
      <c r="AT195" s="231" t="s">
        <v>229</v>
      </c>
      <c r="AU195" s="231" t="s">
        <v>86</v>
      </c>
      <c r="AY195" s="17" t="s">
        <v>138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84</v>
      </c>
      <c r="BK195" s="232">
        <f>ROUND(I195*H195,2)</f>
        <v>0</v>
      </c>
      <c r="BL195" s="17" t="s">
        <v>179</v>
      </c>
      <c r="BM195" s="231" t="s">
        <v>241</v>
      </c>
    </row>
    <row r="196" s="2" customFormat="1">
      <c r="A196" s="38"/>
      <c r="B196" s="39"/>
      <c r="C196" s="40"/>
      <c r="D196" s="233" t="s">
        <v>147</v>
      </c>
      <c r="E196" s="40"/>
      <c r="F196" s="234" t="s">
        <v>240</v>
      </c>
      <c r="G196" s="40"/>
      <c r="H196" s="40"/>
      <c r="I196" s="235"/>
      <c r="J196" s="40"/>
      <c r="K196" s="40"/>
      <c r="L196" s="44"/>
      <c r="M196" s="236"/>
      <c r="N196" s="237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147</v>
      </c>
      <c r="AU196" s="17" t="s">
        <v>86</v>
      </c>
    </row>
    <row r="197" s="2" customFormat="1" ht="24.15" customHeight="1">
      <c r="A197" s="38"/>
      <c r="B197" s="39"/>
      <c r="C197" s="272" t="s">
        <v>242</v>
      </c>
      <c r="D197" s="272" t="s">
        <v>229</v>
      </c>
      <c r="E197" s="273" t="s">
        <v>243</v>
      </c>
      <c r="F197" s="274" t="s">
        <v>244</v>
      </c>
      <c r="G197" s="275" t="s">
        <v>220</v>
      </c>
      <c r="H197" s="276">
        <v>23</v>
      </c>
      <c r="I197" s="277"/>
      <c r="J197" s="278">
        <f>ROUND(I197*H197,2)</f>
        <v>0</v>
      </c>
      <c r="K197" s="279"/>
      <c r="L197" s="280"/>
      <c r="M197" s="281" t="s">
        <v>1</v>
      </c>
      <c r="N197" s="282" t="s">
        <v>41</v>
      </c>
      <c r="O197" s="91"/>
      <c r="P197" s="229">
        <f>O197*H197</f>
        <v>0</v>
      </c>
      <c r="Q197" s="229">
        <v>0.0011800000000000001</v>
      </c>
      <c r="R197" s="229">
        <f>Q197*H197</f>
        <v>0.027140000000000001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232</v>
      </c>
      <c r="AT197" s="231" t="s">
        <v>229</v>
      </c>
      <c r="AU197" s="231" t="s">
        <v>86</v>
      </c>
      <c r="AY197" s="17" t="s">
        <v>138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84</v>
      </c>
      <c r="BK197" s="232">
        <f>ROUND(I197*H197,2)</f>
        <v>0</v>
      </c>
      <c r="BL197" s="17" t="s">
        <v>179</v>
      </c>
      <c r="BM197" s="231" t="s">
        <v>245</v>
      </c>
    </row>
    <row r="198" s="2" customFormat="1">
      <c r="A198" s="38"/>
      <c r="B198" s="39"/>
      <c r="C198" s="40"/>
      <c r="D198" s="233" t="s">
        <v>147</v>
      </c>
      <c r="E198" s="40"/>
      <c r="F198" s="234" t="s">
        <v>244</v>
      </c>
      <c r="G198" s="40"/>
      <c r="H198" s="40"/>
      <c r="I198" s="235"/>
      <c r="J198" s="40"/>
      <c r="K198" s="40"/>
      <c r="L198" s="44"/>
      <c r="M198" s="236"/>
      <c r="N198" s="237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147</v>
      </c>
      <c r="AU198" s="17" t="s">
        <v>86</v>
      </c>
    </row>
    <row r="199" s="2" customFormat="1" ht="24.15" customHeight="1">
      <c r="A199" s="38"/>
      <c r="B199" s="39"/>
      <c r="C199" s="272" t="s">
        <v>179</v>
      </c>
      <c r="D199" s="272" t="s">
        <v>229</v>
      </c>
      <c r="E199" s="273" t="s">
        <v>246</v>
      </c>
      <c r="F199" s="274" t="s">
        <v>247</v>
      </c>
      <c r="G199" s="275" t="s">
        <v>220</v>
      </c>
      <c r="H199" s="276">
        <v>25</v>
      </c>
      <c r="I199" s="277"/>
      <c r="J199" s="278">
        <f>ROUND(I199*H199,2)</f>
        <v>0</v>
      </c>
      <c r="K199" s="279"/>
      <c r="L199" s="280"/>
      <c r="M199" s="281" t="s">
        <v>1</v>
      </c>
      <c r="N199" s="282" t="s">
        <v>41</v>
      </c>
      <c r="O199" s="91"/>
      <c r="P199" s="229">
        <f>O199*H199</f>
        <v>0</v>
      </c>
      <c r="Q199" s="229">
        <v>0.0013500000000000001</v>
      </c>
      <c r="R199" s="229">
        <f>Q199*H199</f>
        <v>0.033750000000000002</v>
      </c>
      <c r="S199" s="229">
        <v>0</v>
      </c>
      <c r="T199" s="23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1" t="s">
        <v>232</v>
      </c>
      <c r="AT199" s="231" t="s">
        <v>229</v>
      </c>
      <c r="AU199" s="231" t="s">
        <v>86</v>
      </c>
      <c r="AY199" s="17" t="s">
        <v>138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7" t="s">
        <v>84</v>
      </c>
      <c r="BK199" s="232">
        <f>ROUND(I199*H199,2)</f>
        <v>0</v>
      </c>
      <c r="BL199" s="17" t="s">
        <v>179</v>
      </c>
      <c r="BM199" s="231" t="s">
        <v>248</v>
      </c>
    </row>
    <row r="200" s="2" customFormat="1">
      <c r="A200" s="38"/>
      <c r="B200" s="39"/>
      <c r="C200" s="40"/>
      <c r="D200" s="233" t="s">
        <v>147</v>
      </c>
      <c r="E200" s="40"/>
      <c r="F200" s="234" t="s">
        <v>247</v>
      </c>
      <c r="G200" s="40"/>
      <c r="H200" s="40"/>
      <c r="I200" s="235"/>
      <c r="J200" s="40"/>
      <c r="K200" s="40"/>
      <c r="L200" s="44"/>
      <c r="M200" s="236"/>
      <c r="N200" s="237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147</v>
      </c>
      <c r="AU200" s="17" t="s">
        <v>86</v>
      </c>
    </row>
    <row r="201" s="2" customFormat="1" ht="16.5" customHeight="1">
      <c r="A201" s="38"/>
      <c r="B201" s="39"/>
      <c r="C201" s="219" t="s">
        <v>249</v>
      </c>
      <c r="D201" s="219" t="s">
        <v>141</v>
      </c>
      <c r="E201" s="220" t="s">
        <v>250</v>
      </c>
      <c r="F201" s="221" t="s">
        <v>251</v>
      </c>
      <c r="G201" s="222" t="s">
        <v>252</v>
      </c>
      <c r="H201" s="223">
        <v>1</v>
      </c>
      <c r="I201" s="224"/>
      <c r="J201" s="225">
        <f>ROUND(I201*H201,2)</f>
        <v>0</v>
      </c>
      <c r="K201" s="226"/>
      <c r="L201" s="44"/>
      <c r="M201" s="227" t="s">
        <v>1</v>
      </c>
      <c r="N201" s="228" t="s">
        <v>41</v>
      </c>
      <c r="O201" s="91"/>
      <c r="P201" s="229">
        <f>O201*H201</f>
        <v>0</v>
      </c>
      <c r="Q201" s="229">
        <v>5.0000000000000002E-05</v>
      </c>
      <c r="R201" s="229">
        <f>Q201*H201</f>
        <v>5.0000000000000002E-05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179</v>
      </c>
      <c r="AT201" s="231" t="s">
        <v>141</v>
      </c>
      <c r="AU201" s="231" t="s">
        <v>86</v>
      </c>
      <c r="AY201" s="17" t="s">
        <v>138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84</v>
      </c>
      <c r="BK201" s="232">
        <f>ROUND(I201*H201,2)</f>
        <v>0</v>
      </c>
      <c r="BL201" s="17" t="s">
        <v>179</v>
      </c>
      <c r="BM201" s="231" t="s">
        <v>253</v>
      </c>
    </row>
    <row r="202" s="2" customFormat="1">
      <c r="A202" s="38"/>
      <c r="B202" s="39"/>
      <c r="C202" s="40"/>
      <c r="D202" s="233" t="s">
        <v>147</v>
      </c>
      <c r="E202" s="40"/>
      <c r="F202" s="234" t="s">
        <v>251</v>
      </c>
      <c r="G202" s="40"/>
      <c r="H202" s="40"/>
      <c r="I202" s="235"/>
      <c r="J202" s="40"/>
      <c r="K202" s="40"/>
      <c r="L202" s="44"/>
      <c r="M202" s="236"/>
      <c r="N202" s="237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147</v>
      </c>
      <c r="AU202" s="17" t="s">
        <v>86</v>
      </c>
    </row>
    <row r="203" s="13" customFormat="1">
      <c r="A203" s="13"/>
      <c r="B203" s="240"/>
      <c r="C203" s="241"/>
      <c r="D203" s="233" t="s">
        <v>177</v>
      </c>
      <c r="E203" s="242" t="s">
        <v>1</v>
      </c>
      <c r="F203" s="243" t="s">
        <v>225</v>
      </c>
      <c r="G203" s="241"/>
      <c r="H203" s="242" t="s">
        <v>1</v>
      </c>
      <c r="I203" s="244"/>
      <c r="J203" s="241"/>
      <c r="K203" s="241"/>
      <c r="L203" s="245"/>
      <c r="M203" s="246"/>
      <c r="N203" s="247"/>
      <c r="O203" s="247"/>
      <c r="P203" s="247"/>
      <c r="Q203" s="247"/>
      <c r="R203" s="247"/>
      <c r="S203" s="247"/>
      <c r="T203" s="248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49" t="s">
        <v>177</v>
      </c>
      <c r="AU203" s="249" t="s">
        <v>86</v>
      </c>
      <c r="AV203" s="13" t="s">
        <v>84</v>
      </c>
      <c r="AW203" s="13" t="s">
        <v>32</v>
      </c>
      <c r="AX203" s="13" t="s">
        <v>76</v>
      </c>
      <c r="AY203" s="249" t="s">
        <v>138</v>
      </c>
    </row>
    <row r="204" s="14" customFormat="1">
      <c r="A204" s="14"/>
      <c r="B204" s="250"/>
      <c r="C204" s="251"/>
      <c r="D204" s="233" t="s">
        <v>177</v>
      </c>
      <c r="E204" s="252" t="s">
        <v>1</v>
      </c>
      <c r="F204" s="253" t="s">
        <v>84</v>
      </c>
      <c r="G204" s="251"/>
      <c r="H204" s="254">
        <v>1</v>
      </c>
      <c r="I204" s="255"/>
      <c r="J204" s="251"/>
      <c r="K204" s="251"/>
      <c r="L204" s="256"/>
      <c r="M204" s="257"/>
      <c r="N204" s="258"/>
      <c r="O204" s="258"/>
      <c r="P204" s="258"/>
      <c r="Q204" s="258"/>
      <c r="R204" s="258"/>
      <c r="S204" s="258"/>
      <c r="T204" s="25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0" t="s">
        <v>177</v>
      </c>
      <c r="AU204" s="260" t="s">
        <v>86</v>
      </c>
      <c r="AV204" s="14" t="s">
        <v>86</v>
      </c>
      <c r="AW204" s="14" t="s">
        <v>32</v>
      </c>
      <c r="AX204" s="14" t="s">
        <v>76</v>
      </c>
      <c r="AY204" s="260" t="s">
        <v>138</v>
      </c>
    </row>
    <row r="205" s="15" customFormat="1">
      <c r="A205" s="15"/>
      <c r="B205" s="261"/>
      <c r="C205" s="262"/>
      <c r="D205" s="233" t="s">
        <v>177</v>
      </c>
      <c r="E205" s="263" t="s">
        <v>1</v>
      </c>
      <c r="F205" s="264" t="s">
        <v>180</v>
      </c>
      <c r="G205" s="262"/>
      <c r="H205" s="265">
        <v>1</v>
      </c>
      <c r="I205" s="266"/>
      <c r="J205" s="262"/>
      <c r="K205" s="262"/>
      <c r="L205" s="267"/>
      <c r="M205" s="268"/>
      <c r="N205" s="269"/>
      <c r="O205" s="269"/>
      <c r="P205" s="269"/>
      <c r="Q205" s="269"/>
      <c r="R205" s="269"/>
      <c r="S205" s="269"/>
      <c r="T205" s="270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71" t="s">
        <v>177</v>
      </c>
      <c r="AU205" s="271" t="s">
        <v>86</v>
      </c>
      <c r="AV205" s="15" t="s">
        <v>145</v>
      </c>
      <c r="AW205" s="15" t="s">
        <v>32</v>
      </c>
      <c r="AX205" s="15" t="s">
        <v>84</v>
      </c>
      <c r="AY205" s="271" t="s">
        <v>138</v>
      </c>
    </row>
    <row r="206" s="12" customFormat="1" ht="22.8" customHeight="1">
      <c r="A206" s="12"/>
      <c r="B206" s="203"/>
      <c r="C206" s="204"/>
      <c r="D206" s="205" t="s">
        <v>75</v>
      </c>
      <c r="E206" s="217" t="s">
        <v>254</v>
      </c>
      <c r="F206" s="217" t="s">
        <v>255</v>
      </c>
      <c r="G206" s="204"/>
      <c r="H206" s="204"/>
      <c r="I206" s="207"/>
      <c r="J206" s="218">
        <f>BK206</f>
        <v>0</v>
      </c>
      <c r="K206" s="204"/>
      <c r="L206" s="209"/>
      <c r="M206" s="210"/>
      <c r="N206" s="211"/>
      <c r="O206" s="211"/>
      <c r="P206" s="212">
        <f>SUM(P207:P209)</f>
        <v>0</v>
      </c>
      <c r="Q206" s="211"/>
      <c r="R206" s="212">
        <f>SUM(R207:R209)</f>
        <v>0</v>
      </c>
      <c r="S206" s="211"/>
      <c r="T206" s="213">
        <f>SUM(T207:T209)</f>
        <v>0</v>
      </c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R206" s="214" t="s">
        <v>86</v>
      </c>
      <c r="AT206" s="215" t="s">
        <v>75</v>
      </c>
      <c r="AU206" s="215" t="s">
        <v>84</v>
      </c>
      <c r="AY206" s="214" t="s">
        <v>138</v>
      </c>
      <c r="BK206" s="216">
        <f>SUM(BK207:BK209)</f>
        <v>0</v>
      </c>
    </row>
    <row r="207" s="2" customFormat="1" ht="16.5" customHeight="1">
      <c r="A207" s="38"/>
      <c r="B207" s="39"/>
      <c r="C207" s="219" t="s">
        <v>256</v>
      </c>
      <c r="D207" s="219" t="s">
        <v>141</v>
      </c>
      <c r="E207" s="220" t="s">
        <v>257</v>
      </c>
      <c r="F207" s="221" t="s">
        <v>258</v>
      </c>
      <c r="G207" s="222" t="s">
        <v>144</v>
      </c>
      <c r="H207" s="223">
        <v>1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41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179</v>
      </c>
      <c r="AT207" s="231" t="s">
        <v>141</v>
      </c>
      <c r="AU207" s="231" t="s">
        <v>86</v>
      </c>
      <c r="AY207" s="17" t="s">
        <v>138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84</v>
      </c>
      <c r="BK207" s="232">
        <f>ROUND(I207*H207,2)</f>
        <v>0</v>
      </c>
      <c r="BL207" s="17" t="s">
        <v>179</v>
      </c>
      <c r="BM207" s="231" t="s">
        <v>259</v>
      </c>
    </row>
    <row r="208" s="2" customFormat="1">
      <c r="A208" s="38"/>
      <c r="B208" s="39"/>
      <c r="C208" s="40"/>
      <c r="D208" s="233" t="s">
        <v>147</v>
      </c>
      <c r="E208" s="40"/>
      <c r="F208" s="234" t="s">
        <v>260</v>
      </c>
      <c r="G208" s="40"/>
      <c r="H208" s="40"/>
      <c r="I208" s="235"/>
      <c r="J208" s="40"/>
      <c r="K208" s="40"/>
      <c r="L208" s="44"/>
      <c r="M208" s="236"/>
      <c r="N208" s="237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147</v>
      </c>
      <c r="AU208" s="17" t="s">
        <v>86</v>
      </c>
    </row>
    <row r="209" s="2" customFormat="1">
      <c r="A209" s="38"/>
      <c r="B209" s="39"/>
      <c r="C209" s="40"/>
      <c r="D209" s="238" t="s">
        <v>149</v>
      </c>
      <c r="E209" s="40"/>
      <c r="F209" s="239" t="s">
        <v>261</v>
      </c>
      <c r="G209" s="40"/>
      <c r="H209" s="40"/>
      <c r="I209" s="235"/>
      <c r="J209" s="40"/>
      <c r="K209" s="40"/>
      <c r="L209" s="44"/>
      <c r="M209" s="236"/>
      <c r="N209" s="237"/>
      <c r="O209" s="91"/>
      <c r="P209" s="91"/>
      <c r="Q209" s="91"/>
      <c r="R209" s="91"/>
      <c r="S209" s="91"/>
      <c r="T209" s="92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149</v>
      </c>
      <c r="AU209" s="17" t="s">
        <v>86</v>
      </c>
    </row>
    <row r="210" s="12" customFormat="1" ht="22.8" customHeight="1">
      <c r="A210" s="12"/>
      <c r="B210" s="203"/>
      <c r="C210" s="204"/>
      <c r="D210" s="205" t="s">
        <v>75</v>
      </c>
      <c r="E210" s="217" t="s">
        <v>262</v>
      </c>
      <c r="F210" s="217" t="s">
        <v>263</v>
      </c>
      <c r="G210" s="204"/>
      <c r="H210" s="204"/>
      <c r="I210" s="207"/>
      <c r="J210" s="218">
        <f>BK210</f>
        <v>0</v>
      </c>
      <c r="K210" s="204"/>
      <c r="L210" s="209"/>
      <c r="M210" s="210"/>
      <c r="N210" s="211"/>
      <c r="O210" s="211"/>
      <c r="P210" s="212">
        <f>SUM(P211:P216)</f>
        <v>0</v>
      </c>
      <c r="Q210" s="211"/>
      <c r="R210" s="212">
        <f>SUM(R211:R216)</f>
        <v>0.0040000000000000001</v>
      </c>
      <c r="S210" s="211"/>
      <c r="T210" s="213">
        <f>SUM(T211:T216)</f>
        <v>0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14" t="s">
        <v>86</v>
      </c>
      <c r="AT210" s="215" t="s">
        <v>75</v>
      </c>
      <c r="AU210" s="215" t="s">
        <v>84</v>
      </c>
      <c r="AY210" s="214" t="s">
        <v>138</v>
      </c>
      <c r="BK210" s="216">
        <f>SUM(BK211:BK216)</f>
        <v>0</v>
      </c>
    </row>
    <row r="211" s="2" customFormat="1" ht="16.5" customHeight="1">
      <c r="A211" s="38"/>
      <c r="B211" s="39"/>
      <c r="C211" s="219" t="s">
        <v>264</v>
      </c>
      <c r="D211" s="219" t="s">
        <v>141</v>
      </c>
      <c r="E211" s="220" t="s">
        <v>265</v>
      </c>
      <c r="F211" s="221" t="s">
        <v>266</v>
      </c>
      <c r="G211" s="222" t="s">
        <v>267</v>
      </c>
      <c r="H211" s="223">
        <v>2</v>
      </c>
      <c r="I211" s="224"/>
      <c r="J211" s="225">
        <f>ROUND(I211*H211,2)</f>
        <v>0</v>
      </c>
      <c r="K211" s="226"/>
      <c r="L211" s="44"/>
      <c r="M211" s="227" t="s">
        <v>1</v>
      </c>
      <c r="N211" s="228" t="s">
        <v>41</v>
      </c>
      <c r="O211" s="91"/>
      <c r="P211" s="229">
        <f>O211*H211</f>
        <v>0</v>
      </c>
      <c r="Q211" s="229">
        <v>0.002</v>
      </c>
      <c r="R211" s="229">
        <f>Q211*H211</f>
        <v>0.0040000000000000001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179</v>
      </c>
      <c r="AT211" s="231" t="s">
        <v>141</v>
      </c>
      <c r="AU211" s="231" t="s">
        <v>86</v>
      </c>
      <c r="AY211" s="17" t="s">
        <v>138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7" t="s">
        <v>84</v>
      </c>
      <c r="BK211" s="232">
        <f>ROUND(I211*H211,2)</f>
        <v>0</v>
      </c>
      <c r="BL211" s="17" t="s">
        <v>179</v>
      </c>
      <c r="BM211" s="231" t="s">
        <v>268</v>
      </c>
    </row>
    <row r="212" s="2" customFormat="1">
      <c r="A212" s="38"/>
      <c r="B212" s="39"/>
      <c r="C212" s="40"/>
      <c r="D212" s="233" t="s">
        <v>147</v>
      </c>
      <c r="E212" s="40"/>
      <c r="F212" s="234" t="s">
        <v>269</v>
      </c>
      <c r="G212" s="40"/>
      <c r="H212" s="40"/>
      <c r="I212" s="235"/>
      <c r="J212" s="40"/>
      <c r="K212" s="40"/>
      <c r="L212" s="44"/>
      <c r="M212" s="236"/>
      <c r="N212" s="237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147</v>
      </c>
      <c r="AU212" s="17" t="s">
        <v>86</v>
      </c>
    </row>
    <row r="213" s="2" customFormat="1">
      <c r="A213" s="38"/>
      <c r="B213" s="39"/>
      <c r="C213" s="40"/>
      <c r="D213" s="238" t="s">
        <v>149</v>
      </c>
      <c r="E213" s="40"/>
      <c r="F213" s="239" t="s">
        <v>270</v>
      </c>
      <c r="G213" s="40"/>
      <c r="H213" s="40"/>
      <c r="I213" s="235"/>
      <c r="J213" s="40"/>
      <c r="K213" s="40"/>
      <c r="L213" s="44"/>
      <c r="M213" s="236"/>
      <c r="N213" s="237"/>
      <c r="O213" s="91"/>
      <c r="P213" s="91"/>
      <c r="Q213" s="91"/>
      <c r="R213" s="91"/>
      <c r="S213" s="91"/>
      <c r="T213" s="92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149</v>
      </c>
      <c r="AU213" s="17" t="s">
        <v>86</v>
      </c>
    </row>
    <row r="214" s="13" customFormat="1">
      <c r="A214" s="13"/>
      <c r="B214" s="240"/>
      <c r="C214" s="241"/>
      <c r="D214" s="233" t="s">
        <v>177</v>
      </c>
      <c r="E214" s="242" t="s">
        <v>1</v>
      </c>
      <c r="F214" s="243" t="s">
        <v>271</v>
      </c>
      <c r="G214" s="241"/>
      <c r="H214" s="242" t="s">
        <v>1</v>
      </c>
      <c r="I214" s="244"/>
      <c r="J214" s="241"/>
      <c r="K214" s="241"/>
      <c r="L214" s="245"/>
      <c r="M214" s="246"/>
      <c r="N214" s="247"/>
      <c r="O214" s="247"/>
      <c r="P214" s="247"/>
      <c r="Q214" s="247"/>
      <c r="R214" s="247"/>
      <c r="S214" s="247"/>
      <c r="T214" s="248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9" t="s">
        <v>177</v>
      </c>
      <c r="AU214" s="249" t="s">
        <v>86</v>
      </c>
      <c r="AV214" s="13" t="s">
        <v>84</v>
      </c>
      <c r="AW214" s="13" t="s">
        <v>32</v>
      </c>
      <c r="AX214" s="13" t="s">
        <v>76</v>
      </c>
      <c r="AY214" s="249" t="s">
        <v>138</v>
      </c>
    </row>
    <row r="215" s="14" customFormat="1">
      <c r="A215" s="14"/>
      <c r="B215" s="250"/>
      <c r="C215" s="251"/>
      <c r="D215" s="233" t="s">
        <v>177</v>
      </c>
      <c r="E215" s="252" t="s">
        <v>1</v>
      </c>
      <c r="F215" s="253" t="s">
        <v>272</v>
      </c>
      <c r="G215" s="251"/>
      <c r="H215" s="254">
        <v>2</v>
      </c>
      <c r="I215" s="255"/>
      <c r="J215" s="251"/>
      <c r="K215" s="251"/>
      <c r="L215" s="256"/>
      <c r="M215" s="257"/>
      <c r="N215" s="258"/>
      <c r="O215" s="258"/>
      <c r="P215" s="258"/>
      <c r="Q215" s="258"/>
      <c r="R215" s="258"/>
      <c r="S215" s="258"/>
      <c r="T215" s="25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0" t="s">
        <v>177</v>
      </c>
      <c r="AU215" s="260" t="s">
        <v>86</v>
      </c>
      <c r="AV215" s="14" t="s">
        <v>86</v>
      </c>
      <c r="AW215" s="14" t="s">
        <v>32</v>
      </c>
      <c r="AX215" s="14" t="s">
        <v>76</v>
      </c>
      <c r="AY215" s="260" t="s">
        <v>138</v>
      </c>
    </row>
    <row r="216" s="15" customFormat="1">
      <c r="A216" s="15"/>
      <c r="B216" s="261"/>
      <c r="C216" s="262"/>
      <c r="D216" s="233" t="s">
        <v>177</v>
      </c>
      <c r="E216" s="263" t="s">
        <v>1</v>
      </c>
      <c r="F216" s="264" t="s">
        <v>180</v>
      </c>
      <c r="G216" s="262"/>
      <c r="H216" s="265">
        <v>2</v>
      </c>
      <c r="I216" s="266"/>
      <c r="J216" s="262"/>
      <c r="K216" s="262"/>
      <c r="L216" s="267"/>
      <c r="M216" s="268"/>
      <c r="N216" s="269"/>
      <c r="O216" s="269"/>
      <c r="P216" s="269"/>
      <c r="Q216" s="269"/>
      <c r="R216" s="269"/>
      <c r="S216" s="269"/>
      <c r="T216" s="270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1" t="s">
        <v>177</v>
      </c>
      <c r="AU216" s="271" t="s">
        <v>86</v>
      </c>
      <c r="AV216" s="15" t="s">
        <v>145</v>
      </c>
      <c r="AW216" s="15" t="s">
        <v>32</v>
      </c>
      <c r="AX216" s="15" t="s">
        <v>84</v>
      </c>
      <c r="AY216" s="271" t="s">
        <v>138</v>
      </c>
    </row>
    <row r="217" s="12" customFormat="1" ht="22.8" customHeight="1">
      <c r="A217" s="12"/>
      <c r="B217" s="203"/>
      <c r="C217" s="204"/>
      <c r="D217" s="205" t="s">
        <v>75</v>
      </c>
      <c r="E217" s="217" t="s">
        <v>273</v>
      </c>
      <c r="F217" s="217" t="s">
        <v>274</v>
      </c>
      <c r="G217" s="204"/>
      <c r="H217" s="204"/>
      <c r="I217" s="207"/>
      <c r="J217" s="218">
        <f>BK217</f>
        <v>0</v>
      </c>
      <c r="K217" s="204"/>
      <c r="L217" s="209"/>
      <c r="M217" s="210"/>
      <c r="N217" s="211"/>
      <c r="O217" s="211"/>
      <c r="P217" s="212">
        <f>SUM(P218:P223)</f>
        <v>0</v>
      </c>
      <c r="Q217" s="211"/>
      <c r="R217" s="212">
        <f>SUM(R218:R223)</f>
        <v>0.0014</v>
      </c>
      <c r="S217" s="211"/>
      <c r="T217" s="213">
        <f>SUM(T218:T223)</f>
        <v>0</v>
      </c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R217" s="214" t="s">
        <v>86</v>
      </c>
      <c r="AT217" s="215" t="s">
        <v>75</v>
      </c>
      <c r="AU217" s="215" t="s">
        <v>84</v>
      </c>
      <c r="AY217" s="214" t="s">
        <v>138</v>
      </c>
      <c r="BK217" s="216">
        <f>SUM(BK218:BK223)</f>
        <v>0</v>
      </c>
    </row>
    <row r="218" s="2" customFormat="1" ht="24.15" customHeight="1">
      <c r="A218" s="38"/>
      <c r="B218" s="39"/>
      <c r="C218" s="219" t="s">
        <v>275</v>
      </c>
      <c r="D218" s="219" t="s">
        <v>141</v>
      </c>
      <c r="E218" s="220" t="s">
        <v>276</v>
      </c>
      <c r="F218" s="221" t="s">
        <v>277</v>
      </c>
      <c r="G218" s="222" t="s">
        <v>144</v>
      </c>
      <c r="H218" s="223">
        <v>2</v>
      </c>
      <c r="I218" s="224"/>
      <c r="J218" s="225">
        <f>ROUND(I218*H218,2)</f>
        <v>0</v>
      </c>
      <c r="K218" s="226"/>
      <c r="L218" s="44"/>
      <c r="M218" s="227" t="s">
        <v>1</v>
      </c>
      <c r="N218" s="228" t="s">
        <v>41</v>
      </c>
      <c r="O218" s="91"/>
      <c r="P218" s="229">
        <f>O218*H218</f>
        <v>0</v>
      </c>
      <c r="Q218" s="229">
        <v>0.00069999999999999999</v>
      </c>
      <c r="R218" s="229">
        <f>Q218*H218</f>
        <v>0.0014</v>
      </c>
      <c r="S218" s="229">
        <v>0</v>
      </c>
      <c r="T218" s="230">
        <f>S218*H218</f>
        <v>0</v>
      </c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R218" s="231" t="s">
        <v>179</v>
      </c>
      <c r="AT218" s="231" t="s">
        <v>141</v>
      </c>
      <c r="AU218" s="231" t="s">
        <v>86</v>
      </c>
      <c r="AY218" s="17" t="s">
        <v>138</v>
      </c>
      <c r="BE218" s="232">
        <f>IF(N218="základní",J218,0)</f>
        <v>0</v>
      </c>
      <c r="BF218" s="232">
        <f>IF(N218="snížená",J218,0)</f>
        <v>0</v>
      </c>
      <c r="BG218" s="232">
        <f>IF(N218="zákl. přenesená",J218,0)</f>
        <v>0</v>
      </c>
      <c r="BH218" s="232">
        <f>IF(N218="sníž. přenesená",J218,0)</f>
        <v>0</v>
      </c>
      <c r="BI218" s="232">
        <f>IF(N218="nulová",J218,0)</f>
        <v>0</v>
      </c>
      <c r="BJ218" s="17" t="s">
        <v>84</v>
      </c>
      <c r="BK218" s="232">
        <f>ROUND(I218*H218,2)</f>
        <v>0</v>
      </c>
      <c r="BL218" s="17" t="s">
        <v>179</v>
      </c>
      <c r="BM218" s="231" t="s">
        <v>278</v>
      </c>
    </row>
    <row r="219" s="2" customFormat="1">
      <c r="A219" s="38"/>
      <c r="B219" s="39"/>
      <c r="C219" s="40"/>
      <c r="D219" s="233" t="s">
        <v>147</v>
      </c>
      <c r="E219" s="40"/>
      <c r="F219" s="234" t="s">
        <v>279</v>
      </c>
      <c r="G219" s="40"/>
      <c r="H219" s="40"/>
      <c r="I219" s="235"/>
      <c r="J219" s="40"/>
      <c r="K219" s="40"/>
      <c r="L219" s="44"/>
      <c r="M219" s="236"/>
      <c r="N219" s="237"/>
      <c r="O219" s="91"/>
      <c r="P219" s="91"/>
      <c r="Q219" s="91"/>
      <c r="R219" s="91"/>
      <c r="S219" s="91"/>
      <c r="T219" s="92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T219" s="17" t="s">
        <v>147</v>
      </c>
      <c r="AU219" s="17" t="s">
        <v>86</v>
      </c>
    </row>
    <row r="220" s="2" customFormat="1">
      <c r="A220" s="38"/>
      <c r="B220" s="39"/>
      <c r="C220" s="40"/>
      <c r="D220" s="238" t="s">
        <v>149</v>
      </c>
      <c r="E220" s="40"/>
      <c r="F220" s="239" t="s">
        <v>280</v>
      </c>
      <c r="G220" s="40"/>
      <c r="H220" s="40"/>
      <c r="I220" s="235"/>
      <c r="J220" s="40"/>
      <c r="K220" s="40"/>
      <c r="L220" s="44"/>
      <c r="M220" s="236"/>
      <c r="N220" s="237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149</v>
      </c>
      <c r="AU220" s="17" t="s">
        <v>86</v>
      </c>
    </row>
    <row r="221" s="13" customFormat="1">
      <c r="A221" s="13"/>
      <c r="B221" s="240"/>
      <c r="C221" s="241"/>
      <c r="D221" s="233" t="s">
        <v>177</v>
      </c>
      <c r="E221" s="242" t="s">
        <v>1</v>
      </c>
      <c r="F221" s="243" t="s">
        <v>281</v>
      </c>
      <c r="G221" s="241"/>
      <c r="H221" s="242" t="s">
        <v>1</v>
      </c>
      <c r="I221" s="244"/>
      <c r="J221" s="241"/>
      <c r="K221" s="241"/>
      <c r="L221" s="245"/>
      <c r="M221" s="246"/>
      <c r="N221" s="247"/>
      <c r="O221" s="247"/>
      <c r="P221" s="247"/>
      <c r="Q221" s="247"/>
      <c r="R221" s="247"/>
      <c r="S221" s="247"/>
      <c r="T221" s="248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49" t="s">
        <v>177</v>
      </c>
      <c r="AU221" s="249" t="s">
        <v>86</v>
      </c>
      <c r="AV221" s="13" t="s">
        <v>84</v>
      </c>
      <c r="AW221" s="13" t="s">
        <v>32</v>
      </c>
      <c r="AX221" s="13" t="s">
        <v>76</v>
      </c>
      <c r="AY221" s="249" t="s">
        <v>138</v>
      </c>
    </row>
    <row r="222" s="14" customFormat="1">
      <c r="A222" s="14"/>
      <c r="B222" s="250"/>
      <c r="C222" s="251"/>
      <c r="D222" s="233" t="s">
        <v>177</v>
      </c>
      <c r="E222" s="252" t="s">
        <v>1</v>
      </c>
      <c r="F222" s="253" t="s">
        <v>272</v>
      </c>
      <c r="G222" s="251"/>
      <c r="H222" s="254">
        <v>2</v>
      </c>
      <c r="I222" s="255"/>
      <c r="J222" s="251"/>
      <c r="K222" s="251"/>
      <c r="L222" s="256"/>
      <c r="M222" s="257"/>
      <c r="N222" s="258"/>
      <c r="O222" s="258"/>
      <c r="P222" s="258"/>
      <c r="Q222" s="258"/>
      <c r="R222" s="258"/>
      <c r="S222" s="258"/>
      <c r="T222" s="259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0" t="s">
        <v>177</v>
      </c>
      <c r="AU222" s="260" t="s">
        <v>86</v>
      </c>
      <c r="AV222" s="14" t="s">
        <v>86</v>
      </c>
      <c r="AW222" s="14" t="s">
        <v>32</v>
      </c>
      <c r="AX222" s="14" t="s">
        <v>76</v>
      </c>
      <c r="AY222" s="260" t="s">
        <v>138</v>
      </c>
    </row>
    <row r="223" s="15" customFormat="1">
      <c r="A223" s="15"/>
      <c r="B223" s="261"/>
      <c r="C223" s="262"/>
      <c r="D223" s="233" t="s">
        <v>177</v>
      </c>
      <c r="E223" s="263" t="s">
        <v>1</v>
      </c>
      <c r="F223" s="264" t="s">
        <v>180</v>
      </c>
      <c r="G223" s="262"/>
      <c r="H223" s="265">
        <v>2</v>
      </c>
      <c r="I223" s="266"/>
      <c r="J223" s="262"/>
      <c r="K223" s="262"/>
      <c r="L223" s="267"/>
      <c r="M223" s="268"/>
      <c r="N223" s="269"/>
      <c r="O223" s="269"/>
      <c r="P223" s="269"/>
      <c r="Q223" s="269"/>
      <c r="R223" s="269"/>
      <c r="S223" s="269"/>
      <c r="T223" s="270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T223" s="271" t="s">
        <v>177</v>
      </c>
      <c r="AU223" s="271" t="s">
        <v>86</v>
      </c>
      <c r="AV223" s="15" t="s">
        <v>145</v>
      </c>
      <c r="AW223" s="15" t="s">
        <v>32</v>
      </c>
      <c r="AX223" s="15" t="s">
        <v>84</v>
      </c>
      <c r="AY223" s="271" t="s">
        <v>138</v>
      </c>
    </row>
    <row r="224" s="12" customFormat="1" ht="22.8" customHeight="1">
      <c r="A224" s="12"/>
      <c r="B224" s="203"/>
      <c r="C224" s="204"/>
      <c r="D224" s="205" t="s">
        <v>75</v>
      </c>
      <c r="E224" s="217" t="s">
        <v>282</v>
      </c>
      <c r="F224" s="217" t="s">
        <v>283</v>
      </c>
      <c r="G224" s="204"/>
      <c r="H224" s="204"/>
      <c r="I224" s="207"/>
      <c r="J224" s="218">
        <f>BK224</f>
        <v>0</v>
      </c>
      <c r="K224" s="204"/>
      <c r="L224" s="209"/>
      <c r="M224" s="210"/>
      <c r="N224" s="211"/>
      <c r="O224" s="211"/>
      <c r="P224" s="212">
        <f>SUM(P225:P283)</f>
        <v>0</v>
      </c>
      <c r="Q224" s="211"/>
      <c r="R224" s="212">
        <f>SUM(R225:R283)</f>
        <v>0.20205999999999999</v>
      </c>
      <c r="S224" s="211"/>
      <c r="T224" s="213">
        <f>SUM(T225:T283)</f>
        <v>2.4786000000000001</v>
      </c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R224" s="214" t="s">
        <v>86</v>
      </c>
      <c r="AT224" s="215" t="s">
        <v>75</v>
      </c>
      <c r="AU224" s="215" t="s">
        <v>84</v>
      </c>
      <c r="AY224" s="214" t="s">
        <v>138</v>
      </c>
      <c r="BK224" s="216">
        <f>SUM(BK225:BK283)</f>
        <v>0</v>
      </c>
    </row>
    <row r="225" s="2" customFormat="1" ht="24.15" customHeight="1">
      <c r="A225" s="38"/>
      <c r="B225" s="39"/>
      <c r="C225" s="219" t="s">
        <v>7</v>
      </c>
      <c r="D225" s="219" t="s">
        <v>141</v>
      </c>
      <c r="E225" s="220" t="s">
        <v>284</v>
      </c>
      <c r="F225" s="221" t="s">
        <v>285</v>
      </c>
      <c r="G225" s="222" t="s">
        <v>144</v>
      </c>
      <c r="H225" s="223">
        <v>2</v>
      </c>
      <c r="I225" s="224"/>
      <c r="J225" s="225">
        <f>ROUND(I225*H225,2)</f>
        <v>0</v>
      </c>
      <c r="K225" s="226"/>
      <c r="L225" s="44"/>
      <c r="M225" s="227" t="s">
        <v>1</v>
      </c>
      <c r="N225" s="228" t="s">
        <v>41</v>
      </c>
      <c r="O225" s="91"/>
      <c r="P225" s="229">
        <f>O225*H225</f>
        <v>0</v>
      </c>
      <c r="Q225" s="229">
        <v>0.040910000000000002</v>
      </c>
      <c r="R225" s="229">
        <f>Q225*H225</f>
        <v>0.081820000000000004</v>
      </c>
      <c r="S225" s="229">
        <v>0</v>
      </c>
      <c r="T225" s="23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1" t="s">
        <v>179</v>
      </c>
      <c r="AT225" s="231" t="s">
        <v>141</v>
      </c>
      <c r="AU225" s="231" t="s">
        <v>86</v>
      </c>
      <c r="AY225" s="17" t="s">
        <v>138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7" t="s">
        <v>84</v>
      </c>
      <c r="BK225" s="232">
        <f>ROUND(I225*H225,2)</f>
        <v>0</v>
      </c>
      <c r="BL225" s="17" t="s">
        <v>179</v>
      </c>
      <c r="BM225" s="231" t="s">
        <v>286</v>
      </c>
    </row>
    <row r="226" s="2" customFormat="1">
      <c r="A226" s="38"/>
      <c r="B226" s="39"/>
      <c r="C226" s="40"/>
      <c r="D226" s="233" t="s">
        <v>147</v>
      </c>
      <c r="E226" s="40"/>
      <c r="F226" s="234" t="s">
        <v>287</v>
      </c>
      <c r="G226" s="40"/>
      <c r="H226" s="40"/>
      <c r="I226" s="235"/>
      <c r="J226" s="40"/>
      <c r="K226" s="40"/>
      <c r="L226" s="44"/>
      <c r="M226" s="236"/>
      <c r="N226" s="237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147</v>
      </c>
      <c r="AU226" s="17" t="s">
        <v>86</v>
      </c>
    </row>
    <row r="227" s="2" customFormat="1">
      <c r="A227" s="38"/>
      <c r="B227" s="39"/>
      <c r="C227" s="40"/>
      <c r="D227" s="238" t="s">
        <v>149</v>
      </c>
      <c r="E227" s="40"/>
      <c r="F227" s="239" t="s">
        <v>288</v>
      </c>
      <c r="G227" s="40"/>
      <c r="H227" s="40"/>
      <c r="I227" s="235"/>
      <c r="J227" s="40"/>
      <c r="K227" s="40"/>
      <c r="L227" s="44"/>
      <c r="M227" s="236"/>
      <c r="N227" s="237"/>
      <c r="O227" s="91"/>
      <c r="P227" s="91"/>
      <c r="Q227" s="91"/>
      <c r="R227" s="91"/>
      <c r="S227" s="91"/>
      <c r="T227" s="92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7" t="s">
        <v>149</v>
      </c>
      <c r="AU227" s="17" t="s">
        <v>86</v>
      </c>
    </row>
    <row r="228" s="13" customFormat="1">
      <c r="A228" s="13"/>
      <c r="B228" s="240"/>
      <c r="C228" s="241"/>
      <c r="D228" s="233" t="s">
        <v>177</v>
      </c>
      <c r="E228" s="242" t="s">
        <v>1</v>
      </c>
      <c r="F228" s="243" t="s">
        <v>289</v>
      </c>
      <c r="G228" s="241"/>
      <c r="H228" s="242" t="s">
        <v>1</v>
      </c>
      <c r="I228" s="244"/>
      <c r="J228" s="241"/>
      <c r="K228" s="241"/>
      <c r="L228" s="245"/>
      <c r="M228" s="246"/>
      <c r="N228" s="247"/>
      <c r="O228" s="247"/>
      <c r="P228" s="247"/>
      <c r="Q228" s="247"/>
      <c r="R228" s="247"/>
      <c r="S228" s="247"/>
      <c r="T228" s="248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49" t="s">
        <v>177</v>
      </c>
      <c r="AU228" s="249" t="s">
        <v>86</v>
      </c>
      <c r="AV228" s="13" t="s">
        <v>84</v>
      </c>
      <c r="AW228" s="13" t="s">
        <v>32</v>
      </c>
      <c r="AX228" s="13" t="s">
        <v>76</v>
      </c>
      <c r="AY228" s="249" t="s">
        <v>138</v>
      </c>
    </row>
    <row r="229" s="14" customFormat="1">
      <c r="A229" s="14"/>
      <c r="B229" s="250"/>
      <c r="C229" s="251"/>
      <c r="D229" s="233" t="s">
        <v>177</v>
      </c>
      <c r="E229" s="252" t="s">
        <v>1</v>
      </c>
      <c r="F229" s="253" t="s">
        <v>86</v>
      </c>
      <c r="G229" s="251"/>
      <c r="H229" s="254">
        <v>2</v>
      </c>
      <c r="I229" s="255"/>
      <c r="J229" s="251"/>
      <c r="K229" s="251"/>
      <c r="L229" s="256"/>
      <c r="M229" s="257"/>
      <c r="N229" s="258"/>
      <c r="O229" s="258"/>
      <c r="P229" s="258"/>
      <c r="Q229" s="258"/>
      <c r="R229" s="258"/>
      <c r="S229" s="258"/>
      <c r="T229" s="259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0" t="s">
        <v>177</v>
      </c>
      <c r="AU229" s="260" t="s">
        <v>86</v>
      </c>
      <c r="AV229" s="14" t="s">
        <v>86</v>
      </c>
      <c r="AW229" s="14" t="s">
        <v>32</v>
      </c>
      <c r="AX229" s="14" t="s">
        <v>76</v>
      </c>
      <c r="AY229" s="260" t="s">
        <v>138</v>
      </c>
    </row>
    <row r="230" s="15" customFormat="1">
      <c r="A230" s="15"/>
      <c r="B230" s="261"/>
      <c r="C230" s="262"/>
      <c r="D230" s="233" t="s">
        <v>177</v>
      </c>
      <c r="E230" s="263" t="s">
        <v>1</v>
      </c>
      <c r="F230" s="264" t="s">
        <v>180</v>
      </c>
      <c r="G230" s="262"/>
      <c r="H230" s="265">
        <v>2</v>
      </c>
      <c r="I230" s="266"/>
      <c r="J230" s="262"/>
      <c r="K230" s="262"/>
      <c r="L230" s="267"/>
      <c r="M230" s="268"/>
      <c r="N230" s="269"/>
      <c r="O230" s="269"/>
      <c r="P230" s="269"/>
      <c r="Q230" s="269"/>
      <c r="R230" s="269"/>
      <c r="S230" s="269"/>
      <c r="T230" s="270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71" t="s">
        <v>177</v>
      </c>
      <c r="AU230" s="271" t="s">
        <v>86</v>
      </c>
      <c r="AV230" s="15" t="s">
        <v>145</v>
      </c>
      <c r="AW230" s="15" t="s">
        <v>32</v>
      </c>
      <c r="AX230" s="15" t="s">
        <v>84</v>
      </c>
      <c r="AY230" s="271" t="s">
        <v>138</v>
      </c>
    </row>
    <row r="231" s="2" customFormat="1" ht="24.15" customHeight="1">
      <c r="A231" s="38"/>
      <c r="B231" s="39"/>
      <c r="C231" s="219" t="s">
        <v>290</v>
      </c>
      <c r="D231" s="219" t="s">
        <v>141</v>
      </c>
      <c r="E231" s="220" t="s">
        <v>291</v>
      </c>
      <c r="F231" s="221" t="s">
        <v>292</v>
      </c>
      <c r="G231" s="222" t="s">
        <v>144</v>
      </c>
      <c r="H231" s="223">
        <v>2</v>
      </c>
      <c r="I231" s="224"/>
      <c r="J231" s="225">
        <f>ROUND(I231*H231,2)</f>
        <v>0</v>
      </c>
      <c r="K231" s="226"/>
      <c r="L231" s="44"/>
      <c r="M231" s="227" t="s">
        <v>1</v>
      </c>
      <c r="N231" s="228" t="s">
        <v>41</v>
      </c>
      <c r="O231" s="91"/>
      <c r="P231" s="229">
        <f>O231*H231</f>
        <v>0</v>
      </c>
      <c r="Q231" s="229">
        <v>0.011270000000000001</v>
      </c>
      <c r="R231" s="229">
        <f>Q231*H231</f>
        <v>0.022540000000000001</v>
      </c>
      <c r="S231" s="229">
        <v>0</v>
      </c>
      <c r="T231" s="230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1" t="s">
        <v>179</v>
      </c>
      <c r="AT231" s="231" t="s">
        <v>141</v>
      </c>
      <c r="AU231" s="231" t="s">
        <v>86</v>
      </c>
      <c r="AY231" s="17" t="s">
        <v>138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7" t="s">
        <v>84</v>
      </c>
      <c r="BK231" s="232">
        <f>ROUND(I231*H231,2)</f>
        <v>0</v>
      </c>
      <c r="BL231" s="17" t="s">
        <v>179</v>
      </c>
      <c r="BM231" s="231" t="s">
        <v>293</v>
      </c>
    </row>
    <row r="232" s="2" customFormat="1">
      <c r="A232" s="38"/>
      <c r="B232" s="39"/>
      <c r="C232" s="40"/>
      <c r="D232" s="233" t="s">
        <v>147</v>
      </c>
      <c r="E232" s="40"/>
      <c r="F232" s="234" t="s">
        <v>294</v>
      </c>
      <c r="G232" s="40"/>
      <c r="H232" s="40"/>
      <c r="I232" s="235"/>
      <c r="J232" s="40"/>
      <c r="K232" s="40"/>
      <c r="L232" s="44"/>
      <c r="M232" s="236"/>
      <c r="N232" s="237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147</v>
      </c>
      <c r="AU232" s="17" t="s">
        <v>86</v>
      </c>
    </row>
    <row r="233" s="2" customFormat="1">
      <c r="A233" s="38"/>
      <c r="B233" s="39"/>
      <c r="C233" s="40"/>
      <c r="D233" s="238" t="s">
        <v>149</v>
      </c>
      <c r="E233" s="40"/>
      <c r="F233" s="239" t="s">
        <v>295</v>
      </c>
      <c r="G233" s="40"/>
      <c r="H233" s="40"/>
      <c r="I233" s="235"/>
      <c r="J233" s="40"/>
      <c r="K233" s="40"/>
      <c r="L233" s="44"/>
      <c r="M233" s="236"/>
      <c r="N233" s="237"/>
      <c r="O233" s="91"/>
      <c r="P233" s="91"/>
      <c r="Q233" s="91"/>
      <c r="R233" s="91"/>
      <c r="S233" s="91"/>
      <c r="T233" s="92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T233" s="17" t="s">
        <v>149</v>
      </c>
      <c r="AU233" s="17" t="s">
        <v>86</v>
      </c>
    </row>
    <row r="234" s="2" customFormat="1" ht="24.15" customHeight="1">
      <c r="A234" s="38"/>
      <c r="B234" s="39"/>
      <c r="C234" s="219" t="s">
        <v>296</v>
      </c>
      <c r="D234" s="219" t="s">
        <v>141</v>
      </c>
      <c r="E234" s="220" t="s">
        <v>297</v>
      </c>
      <c r="F234" s="221" t="s">
        <v>298</v>
      </c>
      <c r="G234" s="222" t="s">
        <v>144</v>
      </c>
      <c r="H234" s="223">
        <v>2</v>
      </c>
      <c r="I234" s="224"/>
      <c r="J234" s="225">
        <f>ROUND(I234*H234,2)</f>
        <v>0</v>
      </c>
      <c r="K234" s="226"/>
      <c r="L234" s="44"/>
      <c r="M234" s="227" t="s">
        <v>1</v>
      </c>
      <c r="N234" s="228" t="s">
        <v>41</v>
      </c>
      <c r="O234" s="91"/>
      <c r="P234" s="229">
        <f>O234*H234</f>
        <v>0</v>
      </c>
      <c r="Q234" s="229">
        <v>0.00067000000000000002</v>
      </c>
      <c r="R234" s="229">
        <f>Q234*H234</f>
        <v>0.0013400000000000001</v>
      </c>
      <c r="S234" s="229">
        <v>0</v>
      </c>
      <c r="T234" s="230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231" t="s">
        <v>179</v>
      </c>
      <c r="AT234" s="231" t="s">
        <v>141</v>
      </c>
      <c r="AU234" s="231" t="s">
        <v>86</v>
      </c>
      <c r="AY234" s="17" t="s">
        <v>138</v>
      </c>
      <c r="BE234" s="232">
        <f>IF(N234="základní",J234,0)</f>
        <v>0</v>
      </c>
      <c r="BF234" s="232">
        <f>IF(N234="snížená",J234,0)</f>
        <v>0</v>
      </c>
      <c r="BG234" s="232">
        <f>IF(N234="zákl. přenesená",J234,0)</f>
        <v>0</v>
      </c>
      <c r="BH234" s="232">
        <f>IF(N234="sníž. přenesená",J234,0)</f>
        <v>0</v>
      </c>
      <c r="BI234" s="232">
        <f>IF(N234="nulová",J234,0)</f>
        <v>0</v>
      </c>
      <c r="BJ234" s="17" t="s">
        <v>84</v>
      </c>
      <c r="BK234" s="232">
        <f>ROUND(I234*H234,2)</f>
        <v>0</v>
      </c>
      <c r="BL234" s="17" t="s">
        <v>179</v>
      </c>
      <c r="BM234" s="231" t="s">
        <v>299</v>
      </c>
    </row>
    <row r="235" s="2" customFormat="1">
      <c r="A235" s="38"/>
      <c r="B235" s="39"/>
      <c r="C235" s="40"/>
      <c r="D235" s="233" t="s">
        <v>147</v>
      </c>
      <c r="E235" s="40"/>
      <c r="F235" s="234" t="s">
        <v>300</v>
      </c>
      <c r="G235" s="40"/>
      <c r="H235" s="40"/>
      <c r="I235" s="235"/>
      <c r="J235" s="40"/>
      <c r="K235" s="40"/>
      <c r="L235" s="44"/>
      <c r="M235" s="236"/>
      <c r="N235" s="237"/>
      <c r="O235" s="91"/>
      <c r="P235" s="91"/>
      <c r="Q235" s="91"/>
      <c r="R235" s="91"/>
      <c r="S235" s="91"/>
      <c r="T235" s="92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T235" s="17" t="s">
        <v>147</v>
      </c>
      <c r="AU235" s="17" t="s">
        <v>86</v>
      </c>
    </row>
    <row r="236" s="2" customFormat="1">
      <c r="A236" s="38"/>
      <c r="B236" s="39"/>
      <c r="C236" s="40"/>
      <c r="D236" s="238" t="s">
        <v>149</v>
      </c>
      <c r="E236" s="40"/>
      <c r="F236" s="239" t="s">
        <v>301</v>
      </c>
      <c r="G236" s="40"/>
      <c r="H236" s="40"/>
      <c r="I236" s="235"/>
      <c r="J236" s="40"/>
      <c r="K236" s="40"/>
      <c r="L236" s="44"/>
      <c r="M236" s="236"/>
      <c r="N236" s="237"/>
      <c r="O236" s="91"/>
      <c r="P236" s="91"/>
      <c r="Q236" s="91"/>
      <c r="R236" s="91"/>
      <c r="S236" s="91"/>
      <c r="T236" s="92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149</v>
      </c>
      <c r="AU236" s="17" t="s">
        <v>86</v>
      </c>
    </row>
    <row r="237" s="2" customFormat="1" ht="24.15" customHeight="1">
      <c r="A237" s="38"/>
      <c r="B237" s="39"/>
      <c r="C237" s="219" t="s">
        <v>302</v>
      </c>
      <c r="D237" s="219" t="s">
        <v>141</v>
      </c>
      <c r="E237" s="220" t="s">
        <v>303</v>
      </c>
      <c r="F237" s="221" t="s">
        <v>304</v>
      </c>
      <c r="G237" s="222" t="s">
        <v>144</v>
      </c>
      <c r="H237" s="223">
        <v>6</v>
      </c>
      <c r="I237" s="224"/>
      <c r="J237" s="225">
        <f>ROUND(I237*H237,2)</f>
        <v>0</v>
      </c>
      <c r="K237" s="226"/>
      <c r="L237" s="44"/>
      <c r="M237" s="227" t="s">
        <v>1</v>
      </c>
      <c r="N237" s="228" t="s">
        <v>41</v>
      </c>
      <c r="O237" s="91"/>
      <c r="P237" s="229">
        <f>O237*H237</f>
        <v>0</v>
      </c>
      <c r="Q237" s="229">
        <v>0.00077999999999999999</v>
      </c>
      <c r="R237" s="229">
        <f>Q237*H237</f>
        <v>0.0046800000000000001</v>
      </c>
      <c r="S237" s="229">
        <v>0</v>
      </c>
      <c r="T237" s="230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31" t="s">
        <v>179</v>
      </c>
      <c r="AT237" s="231" t="s">
        <v>141</v>
      </c>
      <c r="AU237" s="231" t="s">
        <v>86</v>
      </c>
      <c r="AY237" s="17" t="s">
        <v>138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7" t="s">
        <v>84</v>
      </c>
      <c r="BK237" s="232">
        <f>ROUND(I237*H237,2)</f>
        <v>0</v>
      </c>
      <c r="BL237" s="17" t="s">
        <v>179</v>
      </c>
      <c r="BM237" s="231" t="s">
        <v>305</v>
      </c>
    </row>
    <row r="238" s="2" customFormat="1">
      <c r="A238" s="38"/>
      <c r="B238" s="39"/>
      <c r="C238" s="40"/>
      <c r="D238" s="233" t="s">
        <v>147</v>
      </c>
      <c r="E238" s="40"/>
      <c r="F238" s="234" t="s">
        <v>306</v>
      </c>
      <c r="G238" s="40"/>
      <c r="H238" s="40"/>
      <c r="I238" s="235"/>
      <c r="J238" s="40"/>
      <c r="K238" s="40"/>
      <c r="L238" s="44"/>
      <c r="M238" s="236"/>
      <c r="N238" s="237"/>
      <c r="O238" s="91"/>
      <c r="P238" s="91"/>
      <c r="Q238" s="91"/>
      <c r="R238" s="91"/>
      <c r="S238" s="91"/>
      <c r="T238" s="92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T238" s="17" t="s">
        <v>147</v>
      </c>
      <c r="AU238" s="17" t="s">
        <v>86</v>
      </c>
    </row>
    <row r="239" s="2" customFormat="1">
      <c r="A239" s="38"/>
      <c r="B239" s="39"/>
      <c r="C239" s="40"/>
      <c r="D239" s="238" t="s">
        <v>149</v>
      </c>
      <c r="E239" s="40"/>
      <c r="F239" s="239" t="s">
        <v>307</v>
      </c>
      <c r="G239" s="40"/>
      <c r="H239" s="40"/>
      <c r="I239" s="235"/>
      <c r="J239" s="40"/>
      <c r="K239" s="40"/>
      <c r="L239" s="44"/>
      <c r="M239" s="236"/>
      <c r="N239" s="237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149</v>
      </c>
      <c r="AU239" s="17" t="s">
        <v>86</v>
      </c>
    </row>
    <row r="240" s="2" customFormat="1" ht="24.15" customHeight="1">
      <c r="A240" s="38"/>
      <c r="B240" s="39"/>
      <c r="C240" s="219" t="s">
        <v>308</v>
      </c>
      <c r="D240" s="219" t="s">
        <v>141</v>
      </c>
      <c r="E240" s="220" t="s">
        <v>309</v>
      </c>
      <c r="F240" s="221" t="s">
        <v>310</v>
      </c>
      <c r="G240" s="222" t="s">
        <v>144</v>
      </c>
      <c r="H240" s="223">
        <v>2</v>
      </c>
      <c r="I240" s="224"/>
      <c r="J240" s="225">
        <f>ROUND(I240*H240,2)</f>
        <v>0</v>
      </c>
      <c r="K240" s="226"/>
      <c r="L240" s="44"/>
      <c r="M240" s="227" t="s">
        <v>1</v>
      </c>
      <c r="N240" s="228" t="s">
        <v>41</v>
      </c>
      <c r="O240" s="91"/>
      <c r="P240" s="229">
        <f>O240*H240</f>
        <v>0</v>
      </c>
      <c r="Q240" s="229">
        <v>0.0016999999999999999</v>
      </c>
      <c r="R240" s="229">
        <f>Q240*H240</f>
        <v>0.0033999999999999998</v>
      </c>
      <c r="S240" s="229">
        <v>0</v>
      </c>
      <c r="T240" s="230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31" t="s">
        <v>179</v>
      </c>
      <c r="AT240" s="231" t="s">
        <v>141</v>
      </c>
      <c r="AU240" s="231" t="s">
        <v>86</v>
      </c>
      <c r="AY240" s="17" t="s">
        <v>138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7" t="s">
        <v>84</v>
      </c>
      <c r="BK240" s="232">
        <f>ROUND(I240*H240,2)</f>
        <v>0</v>
      </c>
      <c r="BL240" s="17" t="s">
        <v>179</v>
      </c>
      <c r="BM240" s="231" t="s">
        <v>311</v>
      </c>
    </row>
    <row r="241" s="2" customFormat="1">
      <c r="A241" s="38"/>
      <c r="B241" s="39"/>
      <c r="C241" s="40"/>
      <c r="D241" s="233" t="s">
        <v>147</v>
      </c>
      <c r="E241" s="40"/>
      <c r="F241" s="234" t="s">
        <v>312</v>
      </c>
      <c r="G241" s="40"/>
      <c r="H241" s="40"/>
      <c r="I241" s="235"/>
      <c r="J241" s="40"/>
      <c r="K241" s="40"/>
      <c r="L241" s="44"/>
      <c r="M241" s="236"/>
      <c r="N241" s="237"/>
      <c r="O241" s="91"/>
      <c r="P241" s="91"/>
      <c r="Q241" s="91"/>
      <c r="R241" s="91"/>
      <c r="S241" s="91"/>
      <c r="T241" s="92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T241" s="17" t="s">
        <v>147</v>
      </c>
      <c r="AU241" s="17" t="s">
        <v>86</v>
      </c>
    </row>
    <row r="242" s="2" customFormat="1">
      <c r="A242" s="38"/>
      <c r="B242" s="39"/>
      <c r="C242" s="40"/>
      <c r="D242" s="238" t="s">
        <v>149</v>
      </c>
      <c r="E242" s="40"/>
      <c r="F242" s="239" t="s">
        <v>313</v>
      </c>
      <c r="G242" s="40"/>
      <c r="H242" s="40"/>
      <c r="I242" s="235"/>
      <c r="J242" s="40"/>
      <c r="K242" s="40"/>
      <c r="L242" s="44"/>
      <c r="M242" s="236"/>
      <c r="N242" s="237"/>
      <c r="O242" s="91"/>
      <c r="P242" s="91"/>
      <c r="Q242" s="91"/>
      <c r="R242" s="91"/>
      <c r="S242" s="91"/>
      <c r="T242" s="92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149</v>
      </c>
      <c r="AU242" s="17" t="s">
        <v>86</v>
      </c>
    </row>
    <row r="243" s="2" customFormat="1" ht="24.15" customHeight="1">
      <c r="A243" s="38"/>
      <c r="B243" s="39"/>
      <c r="C243" s="219" t="s">
        <v>314</v>
      </c>
      <c r="D243" s="219" t="s">
        <v>141</v>
      </c>
      <c r="E243" s="220" t="s">
        <v>315</v>
      </c>
      <c r="F243" s="221" t="s">
        <v>316</v>
      </c>
      <c r="G243" s="222" t="s">
        <v>144</v>
      </c>
      <c r="H243" s="223">
        <v>4</v>
      </c>
      <c r="I243" s="224"/>
      <c r="J243" s="225">
        <f>ROUND(I243*H243,2)</f>
        <v>0</v>
      </c>
      <c r="K243" s="226"/>
      <c r="L243" s="44"/>
      <c r="M243" s="227" t="s">
        <v>1</v>
      </c>
      <c r="N243" s="228" t="s">
        <v>41</v>
      </c>
      <c r="O243" s="91"/>
      <c r="P243" s="229">
        <f>O243*H243</f>
        <v>0</v>
      </c>
      <c r="Q243" s="229">
        <v>0.0035000000000000001</v>
      </c>
      <c r="R243" s="229">
        <f>Q243*H243</f>
        <v>0.014</v>
      </c>
      <c r="S243" s="229">
        <v>0</v>
      </c>
      <c r="T243" s="230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31" t="s">
        <v>179</v>
      </c>
      <c r="AT243" s="231" t="s">
        <v>141</v>
      </c>
      <c r="AU243" s="231" t="s">
        <v>86</v>
      </c>
      <c r="AY243" s="17" t="s">
        <v>138</v>
      </c>
      <c r="BE243" s="232">
        <f>IF(N243="základní",J243,0)</f>
        <v>0</v>
      </c>
      <c r="BF243" s="232">
        <f>IF(N243="snížená",J243,0)</f>
        <v>0</v>
      </c>
      <c r="BG243" s="232">
        <f>IF(N243="zákl. přenesená",J243,0)</f>
        <v>0</v>
      </c>
      <c r="BH243" s="232">
        <f>IF(N243="sníž. přenesená",J243,0)</f>
        <v>0</v>
      </c>
      <c r="BI243" s="232">
        <f>IF(N243="nulová",J243,0)</f>
        <v>0</v>
      </c>
      <c r="BJ243" s="17" t="s">
        <v>84</v>
      </c>
      <c r="BK243" s="232">
        <f>ROUND(I243*H243,2)</f>
        <v>0</v>
      </c>
      <c r="BL243" s="17" t="s">
        <v>179</v>
      </c>
      <c r="BM243" s="231" t="s">
        <v>317</v>
      </c>
    </row>
    <row r="244" s="2" customFormat="1">
      <c r="A244" s="38"/>
      <c r="B244" s="39"/>
      <c r="C244" s="40"/>
      <c r="D244" s="233" t="s">
        <v>147</v>
      </c>
      <c r="E244" s="40"/>
      <c r="F244" s="234" t="s">
        <v>318</v>
      </c>
      <c r="G244" s="40"/>
      <c r="H244" s="40"/>
      <c r="I244" s="235"/>
      <c r="J244" s="40"/>
      <c r="K244" s="40"/>
      <c r="L244" s="44"/>
      <c r="M244" s="236"/>
      <c r="N244" s="237"/>
      <c r="O244" s="91"/>
      <c r="P244" s="91"/>
      <c r="Q244" s="91"/>
      <c r="R244" s="91"/>
      <c r="S244" s="91"/>
      <c r="T244" s="92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T244" s="17" t="s">
        <v>147</v>
      </c>
      <c r="AU244" s="17" t="s">
        <v>86</v>
      </c>
    </row>
    <row r="245" s="2" customFormat="1">
      <c r="A245" s="38"/>
      <c r="B245" s="39"/>
      <c r="C245" s="40"/>
      <c r="D245" s="238" t="s">
        <v>149</v>
      </c>
      <c r="E245" s="40"/>
      <c r="F245" s="239" t="s">
        <v>319</v>
      </c>
      <c r="G245" s="40"/>
      <c r="H245" s="40"/>
      <c r="I245" s="235"/>
      <c r="J245" s="40"/>
      <c r="K245" s="40"/>
      <c r="L245" s="44"/>
      <c r="M245" s="236"/>
      <c r="N245" s="237"/>
      <c r="O245" s="91"/>
      <c r="P245" s="91"/>
      <c r="Q245" s="91"/>
      <c r="R245" s="91"/>
      <c r="S245" s="91"/>
      <c r="T245" s="92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149</v>
      </c>
      <c r="AU245" s="17" t="s">
        <v>86</v>
      </c>
    </row>
    <row r="246" s="2" customFormat="1" ht="24.15" customHeight="1">
      <c r="A246" s="38"/>
      <c r="B246" s="39"/>
      <c r="C246" s="219" t="s">
        <v>320</v>
      </c>
      <c r="D246" s="219" t="s">
        <v>141</v>
      </c>
      <c r="E246" s="220" t="s">
        <v>321</v>
      </c>
      <c r="F246" s="221" t="s">
        <v>322</v>
      </c>
      <c r="G246" s="222" t="s">
        <v>144</v>
      </c>
      <c r="H246" s="223">
        <v>1</v>
      </c>
      <c r="I246" s="224"/>
      <c r="J246" s="225">
        <f>ROUND(I246*H246,2)</f>
        <v>0</v>
      </c>
      <c r="K246" s="226"/>
      <c r="L246" s="44"/>
      <c r="M246" s="227" t="s">
        <v>1</v>
      </c>
      <c r="N246" s="228" t="s">
        <v>41</v>
      </c>
      <c r="O246" s="91"/>
      <c r="P246" s="229">
        <f>O246*H246</f>
        <v>0</v>
      </c>
      <c r="Q246" s="229">
        <v>0</v>
      </c>
      <c r="R246" s="229">
        <f>Q246*H246</f>
        <v>0</v>
      </c>
      <c r="S246" s="229">
        <v>2.4323999999999999</v>
      </c>
      <c r="T246" s="230">
        <f>S246*H246</f>
        <v>2.4323999999999999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231" t="s">
        <v>179</v>
      </c>
      <c r="AT246" s="231" t="s">
        <v>141</v>
      </c>
      <c r="AU246" s="231" t="s">
        <v>86</v>
      </c>
      <c r="AY246" s="17" t="s">
        <v>138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7" t="s">
        <v>84</v>
      </c>
      <c r="BK246" s="232">
        <f>ROUND(I246*H246,2)</f>
        <v>0</v>
      </c>
      <c r="BL246" s="17" t="s">
        <v>179</v>
      </c>
      <c r="BM246" s="231" t="s">
        <v>323</v>
      </c>
    </row>
    <row r="247" s="2" customFormat="1">
      <c r="A247" s="38"/>
      <c r="B247" s="39"/>
      <c r="C247" s="40"/>
      <c r="D247" s="233" t="s">
        <v>147</v>
      </c>
      <c r="E247" s="40"/>
      <c r="F247" s="234" t="s">
        <v>324</v>
      </c>
      <c r="G247" s="40"/>
      <c r="H247" s="40"/>
      <c r="I247" s="235"/>
      <c r="J247" s="40"/>
      <c r="K247" s="40"/>
      <c r="L247" s="44"/>
      <c r="M247" s="236"/>
      <c r="N247" s="237"/>
      <c r="O247" s="91"/>
      <c r="P247" s="91"/>
      <c r="Q247" s="91"/>
      <c r="R247" s="91"/>
      <c r="S247" s="91"/>
      <c r="T247" s="92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T247" s="17" t="s">
        <v>147</v>
      </c>
      <c r="AU247" s="17" t="s">
        <v>86</v>
      </c>
    </row>
    <row r="248" s="2" customFormat="1">
      <c r="A248" s="38"/>
      <c r="B248" s="39"/>
      <c r="C248" s="40"/>
      <c r="D248" s="238" t="s">
        <v>149</v>
      </c>
      <c r="E248" s="40"/>
      <c r="F248" s="239" t="s">
        <v>325</v>
      </c>
      <c r="G248" s="40"/>
      <c r="H248" s="40"/>
      <c r="I248" s="235"/>
      <c r="J248" s="40"/>
      <c r="K248" s="40"/>
      <c r="L248" s="44"/>
      <c r="M248" s="236"/>
      <c r="N248" s="237"/>
      <c r="O248" s="91"/>
      <c r="P248" s="91"/>
      <c r="Q248" s="91"/>
      <c r="R248" s="91"/>
      <c r="S248" s="91"/>
      <c r="T248" s="92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149</v>
      </c>
      <c r="AU248" s="17" t="s">
        <v>86</v>
      </c>
    </row>
    <row r="249" s="2" customFormat="1" ht="24.15" customHeight="1">
      <c r="A249" s="38"/>
      <c r="B249" s="39"/>
      <c r="C249" s="219" t="s">
        <v>326</v>
      </c>
      <c r="D249" s="219" t="s">
        <v>141</v>
      </c>
      <c r="E249" s="220" t="s">
        <v>327</v>
      </c>
      <c r="F249" s="221" t="s">
        <v>328</v>
      </c>
      <c r="G249" s="222" t="s">
        <v>267</v>
      </c>
      <c r="H249" s="223">
        <v>1</v>
      </c>
      <c r="I249" s="224"/>
      <c r="J249" s="225">
        <f>ROUND(I249*H249,2)</f>
        <v>0</v>
      </c>
      <c r="K249" s="226"/>
      <c r="L249" s="44"/>
      <c r="M249" s="227" t="s">
        <v>1</v>
      </c>
      <c r="N249" s="228" t="s">
        <v>41</v>
      </c>
      <c r="O249" s="91"/>
      <c r="P249" s="229">
        <f>O249*H249</f>
        <v>0</v>
      </c>
      <c r="Q249" s="229">
        <v>0.03288</v>
      </c>
      <c r="R249" s="229">
        <f>Q249*H249</f>
        <v>0.03288</v>
      </c>
      <c r="S249" s="229">
        <v>0</v>
      </c>
      <c r="T249" s="230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31" t="s">
        <v>179</v>
      </c>
      <c r="AT249" s="231" t="s">
        <v>141</v>
      </c>
      <c r="AU249" s="231" t="s">
        <v>86</v>
      </c>
      <c r="AY249" s="17" t="s">
        <v>138</v>
      </c>
      <c r="BE249" s="232">
        <f>IF(N249="základní",J249,0)</f>
        <v>0</v>
      </c>
      <c r="BF249" s="232">
        <f>IF(N249="snížená",J249,0)</f>
        <v>0</v>
      </c>
      <c r="BG249" s="232">
        <f>IF(N249="zákl. přenesená",J249,0)</f>
        <v>0</v>
      </c>
      <c r="BH249" s="232">
        <f>IF(N249="sníž. přenesená",J249,0)</f>
        <v>0</v>
      </c>
      <c r="BI249" s="232">
        <f>IF(N249="nulová",J249,0)</f>
        <v>0</v>
      </c>
      <c r="BJ249" s="17" t="s">
        <v>84</v>
      </c>
      <c r="BK249" s="232">
        <f>ROUND(I249*H249,2)</f>
        <v>0</v>
      </c>
      <c r="BL249" s="17" t="s">
        <v>179</v>
      </c>
      <c r="BM249" s="231" t="s">
        <v>329</v>
      </c>
    </row>
    <row r="250" s="2" customFormat="1">
      <c r="A250" s="38"/>
      <c r="B250" s="39"/>
      <c r="C250" s="40"/>
      <c r="D250" s="233" t="s">
        <v>147</v>
      </c>
      <c r="E250" s="40"/>
      <c r="F250" s="234" t="s">
        <v>328</v>
      </c>
      <c r="G250" s="40"/>
      <c r="H250" s="40"/>
      <c r="I250" s="235"/>
      <c r="J250" s="40"/>
      <c r="K250" s="40"/>
      <c r="L250" s="44"/>
      <c r="M250" s="236"/>
      <c r="N250" s="237"/>
      <c r="O250" s="91"/>
      <c r="P250" s="91"/>
      <c r="Q250" s="91"/>
      <c r="R250" s="91"/>
      <c r="S250" s="91"/>
      <c r="T250" s="92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7" t="s">
        <v>147</v>
      </c>
      <c r="AU250" s="17" t="s">
        <v>86</v>
      </c>
    </row>
    <row r="251" s="2" customFormat="1">
      <c r="A251" s="38"/>
      <c r="B251" s="39"/>
      <c r="C251" s="40"/>
      <c r="D251" s="238" t="s">
        <v>149</v>
      </c>
      <c r="E251" s="40"/>
      <c r="F251" s="239" t="s">
        <v>330</v>
      </c>
      <c r="G251" s="40"/>
      <c r="H251" s="40"/>
      <c r="I251" s="235"/>
      <c r="J251" s="40"/>
      <c r="K251" s="40"/>
      <c r="L251" s="44"/>
      <c r="M251" s="236"/>
      <c r="N251" s="237"/>
      <c r="O251" s="91"/>
      <c r="P251" s="91"/>
      <c r="Q251" s="91"/>
      <c r="R251" s="91"/>
      <c r="S251" s="91"/>
      <c r="T251" s="92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T251" s="17" t="s">
        <v>149</v>
      </c>
      <c r="AU251" s="17" t="s">
        <v>86</v>
      </c>
    </row>
    <row r="252" s="13" customFormat="1">
      <c r="A252" s="13"/>
      <c r="B252" s="240"/>
      <c r="C252" s="241"/>
      <c r="D252" s="233" t="s">
        <v>177</v>
      </c>
      <c r="E252" s="242" t="s">
        <v>1</v>
      </c>
      <c r="F252" s="243" t="s">
        <v>289</v>
      </c>
      <c r="G252" s="241"/>
      <c r="H252" s="242" t="s">
        <v>1</v>
      </c>
      <c r="I252" s="244"/>
      <c r="J252" s="241"/>
      <c r="K252" s="241"/>
      <c r="L252" s="245"/>
      <c r="M252" s="246"/>
      <c r="N252" s="247"/>
      <c r="O252" s="247"/>
      <c r="P252" s="247"/>
      <c r="Q252" s="247"/>
      <c r="R252" s="247"/>
      <c r="S252" s="247"/>
      <c r="T252" s="248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49" t="s">
        <v>177</v>
      </c>
      <c r="AU252" s="249" t="s">
        <v>86</v>
      </c>
      <c r="AV252" s="13" t="s">
        <v>84</v>
      </c>
      <c r="AW252" s="13" t="s">
        <v>32</v>
      </c>
      <c r="AX252" s="13" t="s">
        <v>76</v>
      </c>
      <c r="AY252" s="249" t="s">
        <v>138</v>
      </c>
    </row>
    <row r="253" s="14" customFormat="1">
      <c r="A253" s="14"/>
      <c r="B253" s="250"/>
      <c r="C253" s="251"/>
      <c r="D253" s="233" t="s">
        <v>177</v>
      </c>
      <c r="E253" s="252" t="s">
        <v>1</v>
      </c>
      <c r="F253" s="253" t="s">
        <v>84</v>
      </c>
      <c r="G253" s="251"/>
      <c r="H253" s="254">
        <v>1</v>
      </c>
      <c r="I253" s="255"/>
      <c r="J253" s="251"/>
      <c r="K253" s="251"/>
      <c r="L253" s="256"/>
      <c r="M253" s="257"/>
      <c r="N253" s="258"/>
      <c r="O253" s="258"/>
      <c r="P253" s="258"/>
      <c r="Q253" s="258"/>
      <c r="R253" s="258"/>
      <c r="S253" s="258"/>
      <c r="T253" s="259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0" t="s">
        <v>177</v>
      </c>
      <c r="AU253" s="260" t="s">
        <v>86</v>
      </c>
      <c r="AV253" s="14" t="s">
        <v>86</v>
      </c>
      <c r="AW253" s="14" t="s">
        <v>32</v>
      </c>
      <c r="AX253" s="14" t="s">
        <v>76</v>
      </c>
      <c r="AY253" s="260" t="s">
        <v>138</v>
      </c>
    </row>
    <row r="254" s="15" customFormat="1">
      <c r="A254" s="15"/>
      <c r="B254" s="261"/>
      <c r="C254" s="262"/>
      <c r="D254" s="233" t="s">
        <v>177</v>
      </c>
      <c r="E254" s="263" t="s">
        <v>1</v>
      </c>
      <c r="F254" s="264" t="s">
        <v>180</v>
      </c>
      <c r="G254" s="262"/>
      <c r="H254" s="265">
        <v>1</v>
      </c>
      <c r="I254" s="266"/>
      <c r="J254" s="262"/>
      <c r="K254" s="262"/>
      <c r="L254" s="267"/>
      <c r="M254" s="268"/>
      <c r="N254" s="269"/>
      <c r="O254" s="269"/>
      <c r="P254" s="269"/>
      <c r="Q254" s="269"/>
      <c r="R254" s="269"/>
      <c r="S254" s="269"/>
      <c r="T254" s="270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71" t="s">
        <v>177</v>
      </c>
      <c r="AU254" s="271" t="s">
        <v>86</v>
      </c>
      <c r="AV254" s="15" t="s">
        <v>145</v>
      </c>
      <c r="AW254" s="15" t="s">
        <v>32</v>
      </c>
      <c r="AX254" s="15" t="s">
        <v>84</v>
      </c>
      <c r="AY254" s="271" t="s">
        <v>138</v>
      </c>
    </row>
    <row r="255" s="2" customFormat="1" ht="16.5" customHeight="1">
      <c r="A255" s="38"/>
      <c r="B255" s="39"/>
      <c r="C255" s="272" t="s">
        <v>331</v>
      </c>
      <c r="D255" s="272" t="s">
        <v>229</v>
      </c>
      <c r="E255" s="273" t="s">
        <v>332</v>
      </c>
      <c r="F255" s="274" t="s">
        <v>333</v>
      </c>
      <c r="G255" s="275" t="s">
        <v>252</v>
      </c>
      <c r="H255" s="276">
        <v>1</v>
      </c>
      <c r="I255" s="277"/>
      <c r="J255" s="278">
        <f>ROUND(I255*H255,2)</f>
        <v>0</v>
      </c>
      <c r="K255" s="279"/>
      <c r="L255" s="280"/>
      <c r="M255" s="281" t="s">
        <v>1</v>
      </c>
      <c r="N255" s="282" t="s">
        <v>41</v>
      </c>
      <c r="O255" s="91"/>
      <c r="P255" s="229">
        <f>O255*H255</f>
        <v>0</v>
      </c>
      <c r="Q255" s="229">
        <v>0</v>
      </c>
      <c r="R255" s="229">
        <f>Q255*H255</f>
        <v>0</v>
      </c>
      <c r="S255" s="229">
        <v>0</v>
      </c>
      <c r="T255" s="230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231" t="s">
        <v>232</v>
      </c>
      <c r="AT255" s="231" t="s">
        <v>229</v>
      </c>
      <c r="AU255" s="231" t="s">
        <v>86</v>
      </c>
      <c r="AY255" s="17" t="s">
        <v>138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7" t="s">
        <v>84</v>
      </c>
      <c r="BK255" s="232">
        <f>ROUND(I255*H255,2)</f>
        <v>0</v>
      </c>
      <c r="BL255" s="17" t="s">
        <v>179</v>
      </c>
      <c r="BM255" s="231" t="s">
        <v>334</v>
      </c>
    </row>
    <row r="256" s="2" customFormat="1">
      <c r="A256" s="38"/>
      <c r="B256" s="39"/>
      <c r="C256" s="40"/>
      <c r="D256" s="233" t="s">
        <v>147</v>
      </c>
      <c r="E256" s="40"/>
      <c r="F256" s="234" t="s">
        <v>333</v>
      </c>
      <c r="G256" s="40"/>
      <c r="H256" s="40"/>
      <c r="I256" s="235"/>
      <c r="J256" s="40"/>
      <c r="K256" s="40"/>
      <c r="L256" s="44"/>
      <c r="M256" s="236"/>
      <c r="N256" s="237"/>
      <c r="O256" s="91"/>
      <c r="P256" s="91"/>
      <c r="Q256" s="91"/>
      <c r="R256" s="91"/>
      <c r="S256" s="91"/>
      <c r="T256" s="92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7" t="s">
        <v>147</v>
      </c>
      <c r="AU256" s="17" t="s">
        <v>86</v>
      </c>
    </row>
    <row r="257" s="2" customFormat="1" ht="24.15" customHeight="1">
      <c r="A257" s="38"/>
      <c r="B257" s="39"/>
      <c r="C257" s="219" t="s">
        <v>335</v>
      </c>
      <c r="D257" s="219" t="s">
        <v>141</v>
      </c>
      <c r="E257" s="220" t="s">
        <v>336</v>
      </c>
      <c r="F257" s="221" t="s">
        <v>337</v>
      </c>
      <c r="G257" s="222" t="s">
        <v>144</v>
      </c>
      <c r="H257" s="223">
        <v>1</v>
      </c>
      <c r="I257" s="224"/>
      <c r="J257" s="225">
        <f>ROUND(I257*H257,2)</f>
        <v>0</v>
      </c>
      <c r="K257" s="226"/>
      <c r="L257" s="44"/>
      <c r="M257" s="227" t="s">
        <v>1</v>
      </c>
      <c r="N257" s="228" t="s">
        <v>41</v>
      </c>
      <c r="O257" s="91"/>
      <c r="P257" s="229">
        <f>O257*H257</f>
        <v>0</v>
      </c>
      <c r="Q257" s="229">
        <v>0</v>
      </c>
      <c r="R257" s="229">
        <f>Q257*H257</f>
        <v>0</v>
      </c>
      <c r="S257" s="229">
        <v>0.022200000000000001</v>
      </c>
      <c r="T257" s="230">
        <f>S257*H257</f>
        <v>0.022200000000000001</v>
      </c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R257" s="231" t="s">
        <v>179</v>
      </c>
      <c r="AT257" s="231" t="s">
        <v>141</v>
      </c>
      <c r="AU257" s="231" t="s">
        <v>86</v>
      </c>
      <c r="AY257" s="17" t="s">
        <v>138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7" t="s">
        <v>84</v>
      </c>
      <c r="BK257" s="232">
        <f>ROUND(I257*H257,2)</f>
        <v>0</v>
      </c>
      <c r="BL257" s="17" t="s">
        <v>179</v>
      </c>
      <c r="BM257" s="231" t="s">
        <v>338</v>
      </c>
    </row>
    <row r="258" s="2" customFormat="1">
      <c r="A258" s="38"/>
      <c r="B258" s="39"/>
      <c r="C258" s="40"/>
      <c r="D258" s="233" t="s">
        <v>147</v>
      </c>
      <c r="E258" s="40"/>
      <c r="F258" s="234" t="s">
        <v>339</v>
      </c>
      <c r="G258" s="40"/>
      <c r="H258" s="40"/>
      <c r="I258" s="235"/>
      <c r="J258" s="40"/>
      <c r="K258" s="40"/>
      <c r="L258" s="44"/>
      <c r="M258" s="236"/>
      <c r="N258" s="237"/>
      <c r="O258" s="91"/>
      <c r="P258" s="91"/>
      <c r="Q258" s="91"/>
      <c r="R258" s="91"/>
      <c r="S258" s="91"/>
      <c r="T258" s="92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T258" s="17" t="s">
        <v>147</v>
      </c>
      <c r="AU258" s="17" t="s">
        <v>86</v>
      </c>
    </row>
    <row r="259" s="2" customFormat="1">
      <c r="A259" s="38"/>
      <c r="B259" s="39"/>
      <c r="C259" s="40"/>
      <c r="D259" s="238" t="s">
        <v>149</v>
      </c>
      <c r="E259" s="40"/>
      <c r="F259" s="239" t="s">
        <v>340</v>
      </c>
      <c r="G259" s="40"/>
      <c r="H259" s="40"/>
      <c r="I259" s="235"/>
      <c r="J259" s="40"/>
      <c r="K259" s="40"/>
      <c r="L259" s="44"/>
      <c r="M259" s="236"/>
      <c r="N259" s="237"/>
      <c r="O259" s="91"/>
      <c r="P259" s="91"/>
      <c r="Q259" s="91"/>
      <c r="R259" s="91"/>
      <c r="S259" s="91"/>
      <c r="T259" s="92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T259" s="17" t="s">
        <v>149</v>
      </c>
      <c r="AU259" s="17" t="s">
        <v>86</v>
      </c>
    </row>
    <row r="260" s="2" customFormat="1" ht="37.8" customHeight="1">
      <c r="A260" s="38"/>
      <c r="B260" s="39"/>
      <c r="C260" s="219" t="s">
        <v>341</v>
      </c>
      <c r="D260" s="219" t="s">
        <v>141</v>
      </c>
      <c r="E260" s="220" t="s">
        <v>342</v>
      </c>
      <c r="F260" s="221" t="s">
        <v>343</v>
      </c>
      <c r="G260" s="222" t="s">
        <v>267</v>
      </c>
      <c r="H260" s="223">
        <v>1</v>
      </c>
      <c r="I260" s="224"/>
      <c r="J260" s="225">
        <f>ROUND(I260*H260,2)</f>
        <v>0</v>
      </c>
      <c r="K260" s="226"/>
      <c r="L260" s="44"/>
      <c r="M260" s="227" t="s">
        <v>1</v>
      </c>
      <c r="N260" s="228" t="s">
        <v>41</v>
      </c>
      <c r="O260" s="91"/>
      <c r="P260" s="229">
        <f>O260*H260</f>
        <v>0</v>
      </c>
      <c r="Q260" s="229">
        <v>0.02307</v>
      </c>
      <c r="R260" s="229">
        <f>Q260*H260</f>
        <v>0.02307</v>
      </c>
      <c r="S260" s="229">
        <v>0</v>
      </c>
      <c r="T260" s="230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231" t="s">
        <v>179</v>
      </c>
      <c r="AT260" s="231" t="s">
        <v>141</v>
      </c>
      <c r="AU260" s="231" t="s">
        <v>86</v>
      </c>
      <c r="AY260" s="17" t="s">
        <v>138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7" t="s">
        <v>84</v>
      </c>
      <c r="BK260" s="232">
        <f>ROUND(I260*H260,2)</f>
        <v>0</v>
      </c>
      <c r="BL260" s="17" t="s">
        <v>179</v>
      </c>
      <c r="BM260" s="231" t="s">
        <v>344</v>
      </c>
    </row>
    <row r="261" s="2" customFormat="1">
      <c r="A261" s="38"/>
      <c r="B261" s="39"/>
      <c r="C261" s="40"/>
      <c r="D261" s="233" t="s">
        <v>147</v>
      </c>
      <c r="E261" s="40"/>
      <c r="F261" s="234" t="s">
        <v>345</v>
      </c>
      <c r="G261" s="40"/>
      <c r="H261" s="40"/>
      <c r="I261" s="235"/>
      <c r="J261" s="40"/>
      <c r="K261" s="40"/>
      <c r="L261" s="44"/>
      <c r="M261" s="236"/>
      <c r="N261" s="237"/>
      <c r="O261" s="91"/>
      <c r="P261" s="91"/>
      <c r="Q261" s="91"/>
      <c r="R261" s="91"/>
      <c r="S261" s="91"/>
      <c r="T261" s="92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7" t="s">
        <v>147</v>
      </c>
      <c r="AU261" s="17" t="s">
        <v>86</v>
      </c>
    </row>
    <row r="262" s="2" customFormat="1">
      <c r="A262" s="38"/>
      <c r="B262" s="39"/>
      <c r="C262" s="40"/>
      <c r="D262" s="238" t="s">
        <v>149</v>
      </c>
      <c r="E262" s="40"/>
      <c r="F262" s="239" t="s">
        <v>346</v>
      </c>
      <c r="G262" s="40"/>
      <c r="H262" s="40"/>
      <c r="I262" s="235"/>
      <c r="J262" s="40"/>
      <c r="K262" s="40"/>
      <c r="L262" s="44"/>
      <c r="M262" s="236"/>
      <c r="N262" s="237"/>
      <c r="O262" s="91"/>
      <c r="P262" s="91"/>
      <c r="Q262" s="91"/>
      <c r="R262" s="91"/>
      <c r="S262" s="91"/>
      <c r="T262" s="92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T262" s="17" t="s">
        <v>149</v>
      </c>
      <c r="AU262" s="17" t="s">
        <v>86</v>
      </c>
    </row>
    <row r="263" s="13" customFormat="1">
      <c r="A263" s="13"/>
      <c r="B263" s="240"/>
      <c r="C263" s="241"/>
      <c r="D263" s="233" t="s">
        <v>177</v>
      </c>
      <c r="E263" s="242" t="s">
        <v>1</v>
      </c>
      <c r="F263" s="243" t="s">
        <v>289</v>
      </c>
      <c r="G263" s="241"/>
      <c r="H263" s="242" t="s">
        <v>1</v>
      </c>
      <c r="I263" s="244"/>
      <c r="J263" s="241"/>
      <c r="K263" s="241"/>
      <c r="L263" s="245"/>
      <c r="M263" s="246"/>
      <c r="N263" s="247"/>
      <c r="O263" s="247"/>
      <c r="P263" s="247"/>
      <c r="Q263" s="247"/>
      <c r="R263" s="247"/>
      <c r="S263" s="247"/>
      <c r="T263" s="248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9" t="s">
        <v>177</v>
      </c>
      <c r="AU263" s="249" t="s">
        <v>86</v>
      </c>
      <c r="AV263" s="13" t="s">
        <v>84</v>
      </c>
      <c r="AW263" s="13" t="s">
        <v>32</v>
      </c>
      <c r="AX263" s="13" t="s">
        <v>76</v>
      </c>
      <c r="AY263" s="249" t="s">
        <v>138</v>
      </c>
    </row>
    <row r="264" s="14" customFormat="1">
      <c r="A264" s="14"/>
      <c r="B264" s="250"/>
      <c r="C264" s="251"/>
      <c r="D264" s="233" t="s">
        <v>177</v>
      </c>
      <c r="E264" s="252" t="s">
        <v>1</v>
      </c>
      <c r="F264" s="253" t="s">
        <v>84</v>
      </c>
      <c r="G264" s="251"/>
      <c r="H264" s="254">
        <v>1</v>
      </c>
      <c r="I264" s="255"/>
      <c r="J264" s="251"/>
      <c r="K264" s="251"/>
      <c r="L264" s="256"/>
      <c r="M264" s="257"/>
      <c r="N264" s="258"/>
      <c r="O264" s="258"/>
      <c r="P264" s="258"/>
      <c r="Q264" s="258"/>
      <c r="R264" s="258"/>
      <c r="S264" s="258"/>
      <c r="T264" s="259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0" t="s">
        <v>177</v>
      </c>
      <c r="AU264" s="260" t="s">
        <v>86</v>
      </c>
      <c r="AV264" s="14" t="s">
        <v>86</v>
      </c>
      <c r="AW264" s="14" t="s">
        <v>32</v>
      </c>
      <c r="AX264" s="14" t="s">
        <v>76</v>
      </c>
      <c r="AY264" s="260" t="s">
        <v>138</v>
      </c>
    </row>
    <row r="265" s="15" customFormat="1">
      <c r="A265" s="15"/>
      <c r="B265" s="261"/>
      <c r="C265" s="262"/>
      <c r="D265" s="233" t="s">
        <v>177</v>
      </c>
      <c r="E265" s="263" t="s">
        <v>1</v>
      </c>
      <c r="F265" s="264" t="s">
        <v>180</v>
      </c>
      <c r="G265" s="262"/>
      <c r="H265" s="265">
        <v>1</v>
      </c>
      <c r="I265" s="266"/>
      <c r="J265" s="262"/>
      <c r="K265" s="262"/>
      <c r="L265" s="267"/>
      <c r="M265" s="268"/>
      <c r="N265" s="269"/>
      <c r="O265" s="269"/>
      <c r="P265" s="269"/>
      <c r="Q265" s="269"/>
      <c r="R265" s="269"/>
      <c r="S265" s="269"/>
      <c r="T265" s="270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71" t="s">
        <v>177</v>
      </c>
      <c r="AU265" s="271" t="s">
        <v>86</v>
      </c>
      <c r="AV265" s="15" t="s">
        <v>145</v>
      </c>
      <c r="AW265" s="15" t="s">
        <v>32</v>
      </c>
      <c r="AX265" s="15" t="s">
        <v>84</v>
      </c>
      <c r="AY265" s="271" t="s">
        <v>138</v>
      </c>
    </row>
    <row r="266" s="2" customFormat="1" ht="16.5" customHeight="1">
      <c r="A266" s="38"/>
      <c r="B266" s="39"/>
      <c r="C266" s="219" t="s">
        <v>232</v>
      </c>
      <c r="D266" s="219" t="s">
        <v>141</v>
      </c>
      <c r="E266" s="220" t="s">
        <v>347</v>
      </c>
      <c r="F266" s="221" t="s">
        <v>348</v>
      </c>
      <c r="G266" s="222" t="s">
        <v>144</v>
      </c>
      <c r="H266" s="223">
        <v>1</v>
      </c>
      <c r="I266" s="224"/>
      <c r="J266" s="225">
        <f>ROUND(I266*H266,2)</f>
        <v>0</v>
      </c>
      <c r="K266" s="226"/>
      <c r="L266" s="44"/>
      <c r="M266" s="227" t="s">
        <v>1</v>
      </c>
      <c r="N266" s="228" t="s">
        <v>41</v>
      </c>
      <c r="O266" s="91"/>
      <c r="P266" s="229">
        <f>O266*H266</f>
        <v>0</v>
      </c>
      <c r="Q266" s="229">
        <v>6.9999999999999994E-05</v>
      </c>
      <c r="R266" s="229">
        <f>Q266*H266</f>
        <v>6.9999999999999994E-05</v>
      </c>
      <c r="S266" s="229">
        <v>0.024</v>
      </c>
      <c r="T266" s="230">
        <f>S266*H266</f>
        <v>0.024</v>
      </c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R266" s="231" t="s">
        <v>179</v>
      </c>
      <c r="AT266" s="231" t="s">
        <v>141</v>
      </c>
      <c r="AU266" s="231" t="s">
        <v>86</v>
      </c>
      <c r="AY266" s="17" t="s">
        <v>138</v>
      </c>
      <c r="BE266" s="232">
        <f>IF(N266="základní",J266,0)</f>
        <v>0</v>
      </c>
      <c r="BF266" s="232">
        <f>IF(N266="snížená",J266,0)</f>
        <v>0</v>
      </c>
      <c r="BG266" s="232">
        <f>IF(N266="zákl. přenesená",J266,0)</f>
        <v>0</v>
      </c>
      <c r="BH266" s="232">
        <f>IF(N266="sníž. přenesená",J266,0)</f>
        <v>0</v>
      </c>
      <c r="BI266" s="232">
        <f>IF(N266="nulová",J266,0)</f>
        <v>0</v>
      </c>
      <c r="BJ266" s="17" t="s">
        <v>84</v>
      </c>
      <c r="BK266" s="232">
        <f>ROUND(I266*H266,2)</f>
        <v>0</v>
      </c>
      <c r="BL266" s="17" t="s">
        <v>179</v>
      </c>
      <c r="BM266" s="231" t="s">
        <v>349</v>
      </c>
    </row>
    <row r="267" s="2" customFormat="1">
      <c r="A267" s="38"/>
      <c r="B267" s="39"/>
      <c r="C267" s="40"/>
      <c r="D267" s="233" t="s">
        <v>147</v>
      </c>
      <c r="E267" s="40"/>
      <c r="F267" s="234" t="s">
        <v>350</v>
      </c>
      <c r="G267" s="40"/>
      <c r="H267" s="40"/>
      <c r="I267" s="235"/>
      <c r="J267" s="40"/>
      <c r="K267" s="40"/>
      <c r="L267" s="44"/>
      <c r="M267" s="236"/>
      <c r="N267" s="237"/>
      <c r="O267" s="91"/>
      <c r="P267" s="91"/>
      <c r="Q267" s="91"/>
      <c r="R267" s="91"/>
      <c r="S267" s="91"/>
      <c r="T267" s="92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T267" s="17" t="s">
        <v>147</v>
      </c>
      <c r="AU267" s="17" t="s">
        <v>86</v>
      </c>
    </row>
    <row r="268" s="2" customFormat="1">
      <c r="A268" s="38"/>
      <c r="B268" s="39"/>
      <c r="C268" s="40"/>
      <c r="D268" s="238" t="s">
        <v>149</v>
      </c>
      <c r="E268" s="40"/>
      <c r="F268" s="239" t="s">
        <v>351</v>
      </c>
      <c r="G268" s="40"/>
      <c r="H268" s="40"/>
      <c r="I268" s="235"/>
      <c r="J268" s="40"/>
      <c r="K268" s="40"/>
      <c r="L268" s="44"/>
      <c r="M268" s="236"/>
      <c r="N268" s="237"/>
      <c r="O268" s="91"/>
      <c r="P268" s="91"/>
      <c r="Q268" s="91"/>
      <c r="R268" s="91"/>
      <c r="S268" s="91"/>
      <c r="T268" s="92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T268" s="17" t="s">
        <v>149</v>
      </c>
      <c r="AU268" s="17" t="s">
        <v>86</v>
      </c>
    </row>
    <row r="269" s="2" customFormat="1" ht="33" customHeight="1">
      <c r="A269" s="38"/>
      <c r="B269" s="39"/>
      <c r="C269" s="219" t="s">
        <v>352</v>
      </c>
      <c r="D269" s="219" t="s">
        <v>141</v>
      </c>
      <c r="E269" s="220" t="s">
        <v>353</v>
      </c>
      <c r="F269" s="221" t="s">
        <v>354</v>
      </c>
      <c r="G269" s="222" t="s">
        <v>267</v>
      </c>
      <c r="H269" s="223">
        <v>2</v>
      </c>
      <c r="I269" s="224"/>
      <c r="J269" s="225">
        <f>ROUND(I269*H269,2)</f>
        <v>0</v>
      </c>
      <c r="K269" s="226"/>
      <c r="L269" s="44"/>
      <c r="M269" s="227" t="s">
        <v>1</v>
      </c>
      <c r="N269" s="228" t="s">
        <v>41</v>
      </c>
      <c r="O269" s="91"/>
      <c r="P269" s="229">
        <f>O269*H269</f>
        <v>0</v>
      </c>
      <c r="Q269" s="229">
        <v>0.0025400000000000002</v>
      </c>
      <c r="R269" s="229">
        <f>Q269*H269</f>
        <v>0.0050800000000000003</v>
      </c>
      <c r="S269" s="229">
        <v>0</v>
      </c>
      <c r="T269" s="230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231" t="s">
        <v>179</v>
      </c>
      <c r="AT269" s="231" t="s">
        <v>141</v>
      </c>
      <c r="AU269" s="231" t="s">
        <v>86</v>
      </c>
      <c r="AY269" s="17" t="s">
        <v>138</v>
      </c>
      <c r="BE269" s="232">
        <f>IF(N269="základní",J269,0)</f>
        <v>0</v>
      </c>
      <c r="BF269" s="232">
        <f>IF(N269="snížená",J269,0)</f>
        <v>0</v>
      </c>
      <c r="BG269" s="232">
        <f>IF(N269="zákl. přenesená",J269,0)</f>
        <v>0</v>
      </c>
      <c r="BH269" s="232">
        <f>IF(N269="sníž. přenesená",J269,0)</f>
        <v>0</v>
      </c>
      <c r="BI269" s="232">
        <f>IF(N269="nulová",J269,0)</f>
        <v>0</v>
      </c>
      <c r="BJ269" s="17" t="s">
        <v>84</v>
      </c>
      <c r="BK269" s="232">
        <f>ROUND(I269*H269,2)</f>
        <v>0</v>
      </c>
      <c r="BL269" s="17" t="s">
        <v>179</v>
      </c>
      <c r="BM269" s="231" t="s">
        <v>355</v>
      </c>
    </row>
    <row r="270" s="2" customFormat="1">
      <c r="A270" s="38"/>
      <c r="B270" s="39"/>
      <c r="C270" s="40"/>
      <c r="D270" s="233" t="s">
        <v>147</v>
      </c>
      <c r="E270" s="40"/>
      <c r="F270" s="234" t="s">
        <v>356</v>
      </c>
      <c r="G270" s="40"/>
      <c r="H270" s="40"/>
      <c r="I270" s="235"/>
      <c r="J270" s="40"/>
      <c r="K270" s="40"/>
      <c r="L270" s="44"/>
      <c r="M270" s="236"/>
      <c r="N270" s="237"/>
      <c r="O270" s="91"/>
      <c r="P270" s="91"/>
      <c r="Q270" s="91"/>
      <c r="R270" s="91"/>
      <c r="S270" s="91"/>
      <c r="T270" s="92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T270" s="17" t="s">
        <v>147</v>
      </c>
      <c r="AU270" s="17" t="s">
        <v>86</v>
      </c>
    </row>
    <row r="271" s="2" customFormat="1">
      <c r="A271" s="38"/>
      <c r="B271" s="39"/>
      <c r="C271" s="40"/>
      <c r="D271" s="238" t="s">
        <v>149</v>
      </c>
      <c r="E271" s="40"/>
      <c r="F271" s="239" t="s">
        <v>357</v>
      </c>
      <c r="G271" s="40"/>
      <c r="H271" s="40"/>
      <c r="I271" s="235"/>
      <c r="J271" s="40"/>
      <c r="K271" s="40"/>
      <c r="L271" s="44"/>
      <c r="M271" s="236"/>
      <c r="N271" s="237"/>
      <c r="O271" s="91"/>
      <c r="P271" s="91"/>
      <c r="Q271" s="91"/>
      <c r="R271" s="91"/>
      <c r="S271" s="91"/>
      <c r="T271" s="92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T271" s="17" t="s">
        <v>149</v>
      </c>
      <c r="AU271" s="17" t="s">
        <v>86</v>
      </c>
    </row>
    <row r="272" s="13" customFormat="1">
      <c r="A272" s="13"/>
      <c r="B272" s="240"/>
      <c r="C272" s="241"/>
      <c r="D272" s="233" t="s">
        <v>177</v>
      </c>
      <c r="E272" s="242" t="s">
        <v>1</v>
      </c>
      <c r="F272" s="243" t="s">
        <v>358</v>
      </c>
      <c r="G272" s="241"/>
      <c r="H272" s="242" t="s">
        <v>1</v>
      </c>
      <c r="I272" s="244"/>
      <c r="J272" s="241"/>
      <c r="K272" s="241"/>
      <c r="L272" s="245"/>
      <c r="M272" s="246"/>
      <c r="N272" s="247"/>
      <c r="O272" s="247"/>
      <c r="P272" s="247"/>
      <c r="Q272" s="247"/>
      <c r="R272" s="247"/>
      <c r="S272" s="247"/>
      <c r="T272" s="248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49" t="s">
        <v>177</v>
      </c>
      <c r="AU272" s="249" t="s">
        <v>86</v>
      </c>
      <c r="AV272" s="13" t="s">
        <v>84</v>
      </c>
      <c r="AW272" s="13" t="s">
        <v>32</v>
      </c>
      <c r="AX272" s="13" t="s">
        <v>76</v>
      </c>
      <c r="AY272" s="249" t="s">
        <v>138</v>
      </c>
    </row>
    <row r="273" s="14" customFormat="1">
      <c r="A273" s="14"/>
      <c r="B273" s="250"/>
      <c r="C273" s="251"/>
      <c r="D273" s="233" t="s">
        <v>177</v>
      </c>
      <c r="E273" s="252" t="s">
        <v>1</v>
      </c>
      <c r="F273" s="253" t="s">
        <v>272</v>
      </c>
      <c r="G273" s="251"/>
      <c r="H273" s="254">
        <v>2</v>
      </c>
      <c r="I273" s="255"/>
      <c r="J273" s="251"/>
      <c r="K273" s="251"/>
      <c r="L273" s="256"/>
      <c r="M273" s="257"/>
      <c r="N273" s="258"/>
      <c r="O273" s="258"/>
      <c r="P273" s="258"/>
      <c r="Q273" s="258"/>
      <c r="R273" s="258"/>
      <c r="S273" s="258"/>
      <c r="T273" s="25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0" t="s">
        <v>177</v>
      </c>
      <c r="AU273" s="260" t="s">
        <v>86</v>
      </c>
      <c r="AV273" s="14" t="s">
        <v>86</v>
      </c>
      <c r="AW273" s="14" t="s">
        <v>32</v>
      </c>
      <c r="AX273" s="14" t="s">
        <v>76</v>
      </c>
      <c r="AY273" s="260" t="s">
        <v>138</v>
      </c>
    </row>
    <row r="274" s="15" customFormat="1">
      <c r="A274" s="15"/>
      <c r="B274" s="261"/>
      <c r="C274" s="262"/>
      <c r="D274" s="233" t="s">
        <v>177</v>
      </c>
      <c r="E274" s="263" t="s">
        <v>1</v>
      </c>
      <c r="F274" s="264" t="s">
        <v>180</v>
      </c>
      <c r="G274" s="262"/>
      <c r="H274" s="265">
        <v>2</v>
      </c>
      <c r="I274" s="266"/>
      <c r="J274" s="262"/>
      <c r="K274" s="262"/>
      <c r="L274" s="267"/>
      <c r="M274" s="268"/>
      <c r="N274" s="269"/>
      <c r="O274" s="269"/>
      <c r="P274" s="269"/>
      <c r="Q274" s="269"/>
      <c r="R274" s="269"/>
      <c r="S274" s="269"/>
      <c r="T274" s="270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1" t="s">
        <v>177</v>
      </c>
      <c r="AU274" s="271" t="s">
        <v>86</v>
      </c>
      <c r="AV274" s="15" t="s">
        <v>145</v>
      </c>
      <c r="AW274" s="15" t="s">
        <v>32</v>
      </c>
      <c r="AX274" s="15" t="s">
        <v>84</v>
      </c>
      <c r="AY274" s="271" t="s">
        <v>138</v>
      </c>
    </row>
    <row r="275" s="2" customFormat="1" ht="37.8" customHeight="1">
      <c r="A275" s="38"/>
      <c r="B275" s="39"/>
      <c r="C275" s="219" t="s">
        <v>359</v>
      </c>
      <c r="D275" s="219" t="s">
        <v>141</v>
      </c>
      <c r="E275" s="220" t="s">
        <v>360</v>
      </c>
      <c r="F275" s="221" t="s">
        <v>361</v>
      </c>
      <c r="G275" s="222" t="s">
        <v>267</v>
      </c>
      <c r="H275" s="223">
        <v>2</v>
      </c>
      <c r="I275" s="224"/>
      <c r="J275" s="225">
        <f>ROUND(I275*H275,2)</f>
        <v>0</v>
      </c>
      <c r="K275" s="226"/>
      <c r="L275" s="44"/>
      <c r="M275" s="227" t="s">
        <v>1</v>
      </c>
      <c r="N275" s="228" t="s">
        <v>41</v>
      </c>
      <c r="O275" s="91"/>
      <c r="P275" s="229">
        <f>O275*H275</f>
        <v>0</v>
      </c>
      <c r="Q275" s="229">
        <v>0.0065900000000000004</v>
      </c>
      <c r="R275" s="229">
        <f>Q275*H275</f>
        <v>0.013180000000000001</v>
      </c>
      <c r="S275" s="229">
        <v>0</v>
      </c>
      <c r="T275" s="230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31" t="s">
        <v>179</v>
      </c>
      <c r="AT275" s="231" t="s">
        <v>141</v>
      </c>
      <c r="AU275" s="231" t="s">
        <v>86</v>
      </c>
      <c r="AY275" s="17" t="s">
        <v>138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7" t="s">
        <v>84</v>
      </c>
      <c r="BK275" s="232">
        <f>ROUND(I275*H275,2)</f>
        <v>0</v>
      </c>
      <c r="BL275" s="17" t="s">
        <v>179</v>
      </c>
      <c r="BM275" s="231" t="s">
        <v>362</v>
      </c>
    </row>
    <row r="276" s="2" customFormat="1">
      <c r="A276" s="38"/>
      <c r="B276" s="39"/>
      <c r="C276" s="40"/>
      <c r="D276" s="233" t="s">
        <v>147</v>
      </c>
      <c r="E276" s="40"/>
      <c r="F276" s="234" t="s">
        <v>363</v>
      </c>
      <c r="G276" s="40"/>
      <c r="H276" s="40"/>
      <c r="I276" s="235"/>
      <c r="J276" s="40"/>
      <c r="K276" s="40"/>
      <c r="L276" s="44"/>
      <c r="M276" s="236"/>
      <c r="N276" s="237"/>
      <c r="O276" s="91"/>
      <c r="P276" s="91"/>
      <c r="Q276" s="91"/>
      <c r="R276" s="91"/>
      <c r="S276" s="91"/>
      <c r="T276" s="92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T276" s="17" t="s">
        <v>147</v>
      </c>
      <c r="AU276" s="17" t="s">
        <v>86</v>
      </c>
    </row>
    <row r="277" s="2" customFormat="1">
      <c r="A277" s="38"/>
      <c r="B277" s="39"/>
      <c r="C277" s="40"/>
      <c r="D277" s="238" t="s">
        <v>149</v>
      </c>
      <c r="E277" s="40"/>
      <c r="F277" s="239" t="s">
        <v>364</v>
      </c>
      <c r="G277" s="40"/>
      <c r="H277" s="40"/>
      <c r="I277" s="235"/>
      <c r="J277" s="40"/>
      <c r="K277" s="40"/>
      <c r="L277" s="44"/>
      <c r="M277" s="236"/>
      <c r="N277" s="237"/>
      <c r="O277" s="91"/>
      <c r="P277" s="91"/>
      <c r="Q277" s="91"/>
      <c r="R277" s="91"/>
      <c r="S277" s="91"/>
      <c r="T277" s="92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T277" s="17" t="s">
        <v>149</v>
      </c>
      <c r="AU277" s="17" t="s">
        <v>86</v>
      </c>
    </row>
    <row r="278" s="13" customFormat="1">
      <c r="A278" s="13"/>
      <c r="B278" s="240"/>
      <c r="C278" s="241"/>
      <c r="D278" s="233" t="s">
        <v>177</v>
      </c>
      <c r="E278" s="242" t="s">
        <v>1</v>
      </c>
      <c r="F278" s="243" t="s">
        <v>365</v>
      </c>
      <c r="G278" s="241"/>
      <c r="H278" s="242" t="s">
        <v>1</v>
      </c>
      <c r="I278" s="244"/>
      <c r="J278" s="241"/>
      <c r="K278" s="241"/>
      <c r="L278" s="245"/>
      <c r="M278" s="246"/>
      <c r="N278" s="247"/>
      <c r="O278" s="247"/>
      <c r="P278" s="247"/>
      <c r="Q278" s="247"/>
      <c r="R278" s="247"/>
      <c r="S278" s="247"/>
      <c r="T278" s="248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9" t="s">
        <v>177</v>
      </c>
      <c r="AU278" s="249" t="s">
        <v>86</v>
      </c>
      <c r="AV278" s="13" t="s">
        <v>84</v>
      </c>
      <c r="AW278" s="13" t="s">
        <v>32</v>
      </c>
      <c r="AX278" s="13" t="s">
        <v>76</v>
      </c>
      <c r="AY278" s="249" t="s">
        <v>138</v>
      </c>
    </row>
    <row r="279" s="14" customFormat="1">
      <c r="A279" s="14"/>
      <c r="B279" s="250"/>
      <c r="C279" s="251"/>
      <c r="D279" s="233" t="s">
        <v>177</v>
      </c>
      <c r="E279" s="252" t="s">
        <v>1</v>
      </c>
      <c r="F279" s="253" t="s">
        <v>272</v>
      </c>
      <c r="G279" s="251"/>
      <c r="H279" s="254">
        <v>2</v>
      </c>
      <c r="I279" s="255"/>
      <c r="J279" s="251"/>
      <c r="K279" s="251"/>
      <c r="L279" s="256"/>
      <c r="M279" s="257"/>
      <c r="N279" s="258"/>
      <c r="O279" s="258"/>
      <c r="P279" s="258"/>
      <c r="Q279" s="258"/>
      <c r="R279" s="258"/>
      <c r="S279" s="258"/>
      <c r="T279" s="25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0" t="s">
        <v>177</v>
      </c>
      <c r="AU279" s="260" t="s">
        <v>86</v>
      </c>
      <c r="AV279" s="14" t="s">
        <v>86</v>
      </c>
      <c r="AW279" s="14" t="s">
        <v>32</v>
      </c>
      <c r="AX279" s="14" t="s">
        <v>76</v>
      </c>
      <c r="AY279" s="260" t="s">
        <v>138</v>
      </c>
    </row>
    <row r="280" s="15" customFormat="1">
      <c r="A280" s="15"/>
      <c r="B280" s="261"/>
      <c r="C280" s="262"/>
      <c r="D280" s="233" t="s">
        <v>177</v>
      </c>
      <c r="E280" s="263" t="s">
        <v>1</v>
      </c>
      <c r="F280" s="264" t="s">
        <v>180</v>
      </c>
      <c r="G280" s="262"/>
      <c r="H280" s="265">
        <v>2</v>
      </c>
      <c r="I280" s="266"/>
      <c r="J280" s="262"/>
      <c r="K280" s="262"/>
      <c r="L280" s="267"/>
      <c r="M280" s="268"/>
      <c r="N280" s="269"/>
      <c r="O280" s="269"/>
      <c r="P280" s="269"/>
      <c r="Q280" s="269"/>
      <c r="R280" s="269"/>
      <c r="S280" s="269"/>
      <c r="T280" s="270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71" t="s">
        <v>177</v>
      </c>
      <c r="AU280" s="271" t="s">
        <v>86</v>
      </c>
      <c r="AV280" s="15" t="s">
        <v>145</v>
      </c>
      <c r="AW280" s="15" t="s">
        <v>32</v>
      </c>
      <c r="AX280" s="15" t="s">
        <v>84</v>
      </c>
      <c r="AY280" s="271" t="s">
        <v>138</v>
      </c>
    </row>
    <row r="281" s="2" customFormat="1" ht="24.15" customHeight="1">
      <c r="A281" s="38"/>
      <c r="B281" s="39"/>
      <c r="C281" s="219" t="s">
        <v>366</v>
      </c>
      <c r="D281" s="219" t="s">
        <v>141</v>
      </c>
      <c r="E281" s="220" t="s">
        <v>367</v>
      </c>
      <c r="F281" s="221" t="s">
        <v>368</v>
      </c>
      <c r="G281" s="222" t="s">
        <v>192</v>
      </c>
      <c r="H281" s="223">
        <v>0.20200000000000001</v>
      </c>
      <c r="I281" s="224"/>
      <c r="J281" s="225">
        <f>ROUND(I281*H281,2)</f>
        <v>0</v>
      </c>
      <c r="K281" s="226"/>
      <c r="L281" s="44"/>
      <c r="M281" s="227" t="s">
        <v>1</v>
      </c>
      <c r="N281" s="228" t="s">
        <v>41</v>
      </c>
      <c r="O281" s="91"/>
      <c r="P281" s="229">
        <f>O281*H281</f>
        <v>0</v>
      </c>
      <c r="Q281" s="229">
        <v>0</v>
      </c>
      <c r="R281" s="229">
        <f>Q281*H281</f>
        <v>0</v>
      </c>
      <c r="S281" s="229">
        <v>0</v>
      </c>
      <c r="T281" s="230">
        <f>S281*H281</f>
        <v>0</v>
      </c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R281" s="231" t="s">
        <v>179</v>
      </c>
      <c r="AT281" s="231" t="s">
        <v>141</v>
      </c>
      <c r="AU281" s="231" t="s">
        <v>86</v>
      </c>
      <c r="AY281" s="17" t="s">
        <v>138</v>
      </c>
      <c r="BE281" s="232">
        <f>IF(N281="základní",J281,0)</f>
        <v>0</v>
      </c>
      <c r="BF281" s="232">
        <f>IF(N281="snížená",J281,0)</f>
        <v>0</v>
      </c>
      <c r="BG281" s="232">
        <f>IF(N281="zákl. přenesená",J281,0)</f>
        <v>0</v>
      </c>
      <c r="BH281" s="232">
        <f>IF(N281="sníž. přenesená",J281,0)</f>
        <v>0</v>
      </c>
      <c r="BI281" s="232">
        <f>IF(N281="nulová",J281,0)</f>
        <v>0</v>
      </c>
      <c r="BJ281" s="17" t="s">
        <v>84</v>
      </c>
      <c r="BK281" s="232">
        <f>ROUND(I281*H281,2)</f>
        <v>0</v>
      </c>
      <c r="BL281" s="17" t="s">
        <v>179</v>
      </c>
      <c r="BM281" s="231" t="s">
        <v>369</v>
      </c>
    </row>
    <row r="282" s="2" customFormat="1">
      <c r="A282" s="38"/>
      <c r="B282" s="39"/>
      <c r="C282" s="40"/>
      <c r="D282" s="233" t="s">
        <v>147</v>
      </c>
      <c r="E282" s="40"/>
      <c r="F282" s="234" t="s">
        <v>370</v>
      </c>
      <c r="G282" s="40"/>
      <c r="H282" s="40"/>
      <c r="I282" s="235"/>
      <c r="J282" s="40"/>
      <c r="K282" s="40"/>
      <c r="L282" s="44"/>
      <c r="M282" s="236"/>
      <c r="N282" s="237"/>
      <c r="O282" s="91"/>
      <c r="P282" s="91"/>
      <c r="Q282" s="91"/>
      <c r="R282" s="91"/>
      <c r="S282" s="91"/>
      <c r="T282" s="92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T282" s="17" t="s">
        <v>147</v>
      </c>
      <c r="AU282" s="17" t="s">
        <v>86</v>
      </c>
    </row>
    <row r="283" s="2" customFormat="1">
      <c r="A283" s="38"/>
      <c r="B283" s="39"/>
      <c r="C283" s="40"/>
      <c r="D283" s="238" t="s">
        <v>149</v>
      </c>
      <c r="E283" s="40"/>
      <c r="F283" s="239" t="s">
        <v>371</v>
      </c>
      <c r="G283" s="40"/>
      <c r="H283" s="40"/>
      <c r="I283" s="235"/>
      <c r="J283" s="40"/>
      <c r="K283" s="40"/>
      <c r="L283" s="44"/>
      <c r="M283" s="236"/>
      <c r="N283" s="237"/>
      <c r="O283" s="91"/>
      <c r="P283" s="91"/>
      <c r="Q283" s="91"/>
      <c r="R283" s="91"/>
      <c r="S283" s="91"/>
      <c r="T283" s="92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T283" s="17" t="s">
        <v>149</v>
      </c>
      <c r="AU283" s="17" t="s">
        <v>86</v>
      </c>
    </row>
    <row r="284" s="12" customFormat="1" ht="22.8" customHeight="1">
      <c r="A284" s="12"/>
      <c r="B284" s="203"/>
      <c r="C284" s="204"/>
      <c r="D284" s="205" t="s">
        <v>75</v>
      </c>
      <c r="E284" s="217" t="s">
        <v>372</v>
      </c>
      <c r="F284" s="217" t="s">
        <v>373</v>
      </c>
      <c r="G284" s="204"/>
      <c r="H284" s="204"/>
      <c r="I284" s="207"/>
      <c r="J284" s="218">
        <f>BK284</f>
        <v>0</v>
      </c>
      <c r="K284" s="204"/>
      <c r="L284" s="209"/>
      <c r="M284" s="210"/>
      <c r="N284" s="211"/>
      <c r="O284" s="211"/>
      <c r="P284" s="212">
        <f>SUM(P285:P424)</f>
        <v>0</v>
      </c>
      <c r="Q284" s="211"/>
      <c r="R284" s="212">
        <f>SUM(R285:R424)</f>
        <v>0.91919999999999991</v>
      </c>
      <c r="S284" s="211"/>
      <c r="T284" s="213">
        <f>SUM(T285:T424)</f>
        <v>0.57620000000000005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4" t="s">
        <v>86</v>
      </c>
      <c r="AT284" s="215" t="s">
        <v>75</v>
      </c>
      <c r="AU284" s="215" t="s">
        <v>84</v>
      </c>
      <c r="AY284" s="214" t="s">
        <v>138</v>
      </c>
      <c r="BK284" s="216">
        <f>SUM(BK285:BK424)</f>
        <v>0</v>
      </c>
    </row>
    <row r="285" s="2" customFormat="1" ht="24.15" customHeight="1">
      <c r="A285" s="38"/>
      <c r="B285" s="39"/>
      <c r="C285" s="219" t="s">
        <v>374</v>
      </c>
      <c r="D285" s="219" t="s">
        <v>141</v>
      </c>
      <c r="E285" s="220" t="s">
        <v>375</v>
      </c>
      <c r="F285" s="221" t="s">
        <v>376</v>
      </c>
      <c r="G285" s="222" t="s">
        <v>220</v>
      </c>
      <c r="H285" s="223">
        <v>120</v>
      </c>
      <c r="I285" s="224"/>
      <c r="J285" s="225">
        <f>ROUND(I285*H285,2)</f>
        <v>0</v>
      </c>
      <c r="K285" s="226"/>
      <c r="L285" s="44"/>
      <c r="M285" s="227" t="s">
        <v>1</v>
      </c>
      <c r="N285" s="228" t="s">
        <v>41</v>
      </c>
      <c r="O285" s="91"/>
      <c r="P285" s="229">
        <f>O285*H285</f>
        <v>0</v>
      </c>
      <c r="Q285" s="229">
        <v>2.0000000000000002E-05</v>
      </c>
      <c r="R285" s="229">
        <f>Q285*H285</f>
        <v>0.0024000000000000002</v>
      </c>
      <c r="S285" s="229">
        <v>0.0032000000000000002</v>
      </c>
      <c r="T285" s="230">
        <f>S285*H285</f>
        <v>0.38400000000000001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31" t="s">
        <v>179</v>
      </c>
      <c r="AT285" s="231" t="s">
        <v>141</v>
      </c>
      <c r="AU285" s="231" t="s">
        <v>86</v>
      </c>
      <c r="AY285" s="17" t="s">
        <v>138</v>
      </c>
      <c r="BE285" s="232">
        <f>IF(N285="základní",J285,0)</f>
        <v>0</v>
      </c>
      <c r="BF285" s="232">
        <f>IF(N285="snížená",J285,0)</f>
        <v>0</v>
      </c>
      <c r="BG285" s="232">
        <f>IF(N285="zákl. přenesená",J285,0)</f>
        <v>0</v>
      </c>
      <c r="BH285" s="232">
        <f>IF(N285="sníž. přenesená",J285,0)</f>
        <v>0</v>
      </c>
      <c r="BI285" s="232">
        <f>IF(N285="nulová",J285,0)</f>
        <v>0</v>
      </c>
      <c r="BJ285" s="17" t="s">
        <v>84</v>
      </c>
      <c r="BK285" s="232">
        <f>ROUND(I285*H285,2)</f>
        <v>0</v>
      </c>
      <c r="BL285" s="17" t="s">
        <v>179</v>
      </c>
      <c r="BM285" s="231" t="s">
        <v>377</v>
      </c>
    </row>
    <row r="286" s="2" customFormat="1">
      <c r="A286" s="38"/>
      <c r="B286" s="39"/>
      <c r="C286" s="40"/>
      <c r="D286" s="233" t="s">
        <v>147</v>
      </c>
      <c r="E286" s="40"/>
      <c r="F286" s="234" t="s">
        <v>378</v>
      </c>
      <c r="G286" s="40"/>
      <c r="H286" s="40"/>
      <c r="I286" s="235"/>
      <c r="J286" s="40"/>
      <c r="K286" s="40"/>
      <c r="L286" s="44"/>
      <c r="M286" s="236"/>
      <c r="N286" s="237"/>
      <c r="O286" s="91"/>
      <c r="P286" s="91"/>
      <c r="Q286" s="91"/>
      <c r="R286" s="91"/>
      <c r="S286" s="91"/>
      <c r="T286" s="92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T286" s="17" t="s">
        <v>147</v>
      </c>
      <c r="AU286" s="17" t="s">
        <v>86</v>
      </c>
    </row>
    <row r="287" s="2" customFormat="1">
      <c r="A287" s="38"/>
      <c r="B287" s="39"/>
      <c r="C287" s="40"/>
      <c r="D287" s="238" t="s">
        <v>149</v>
      </c>
      <c r="E287" s="40"/>
      <c r="F287" s="239" t="s">
        <v>379</v>
      </c>
      <c r="G287" s="40"/>
      <c r="H287" s="40"/>
      <c r="I287" s="235"/>
      <c r="J287" s="40"/>
      <c r="K287" s="40"/>
      <c r="L287" s="44"/>
      <c r="M287" s="236"/>
      <c r="N287" s="237"/>
      <c r="O287" s="91"/>
      <c r="P287" s="91"/>
      <c r="Q287" s="91"/>
      <c r="R287" s="91"/>
      <c r="S287" s="91"/>
      <c r="T287" s="92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T287" s="17" t="s">
        <v>149</v>
      </c>
      <c r="AU287" s="17" t="s">
        <v>86</v>
      </c>
    </row>
    <row r="288" s="13" customFormat="1">
      <c r="A288" s="13"/>
      <c r="B288" s="240"/>
      <c r="C288" s="241"/>
      <c r="D288" s="233" t="s">
        <v>177</v>
      </c>
      <c r="E288" s="242" t="s">
        <v>1</v>
      </c>
      <c r="F288" s="243" t="s">
        <v>178</v>
      </c>
      <c r="G288" s="241"/>
      <c r="H288" s="242" t="s">
        <v>1</v>
      </c>
      <c r="I288" s="244"/>
      <c r="J288" s="241"/>
      <c r="K288" s="241"/>
      <c r="L288" s="245"/>
      <c r="M288" s="246"/>
      <c r="N288" s="247"/>
      <c r="O288" s="247"/>
      <c r="P288" s="247"/>
      <c r="Q288" s="247"/>
      <c r="R288" s="247"/>
      <c r="S288" s="247"/>
      <c r="T288" s="248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49" t="s">
        <v>177</v>
      </c>
      <c r="AU288" s="249" t="s">
        <v>86</v>
      </c>
      <c r="AV288" s="13" t="s">
        <v>84</v>
      </c>
      <c r="AW288" s="13" t="s">
        <v>32</v>
      </c>
      <c r="AX288" s="13" t="s">
        <v>76</v>
      </c>
      <c r="AY288" s="249" t="s">
        <v>138</v>
      </c>
    </row>
    <row r="289" s="14" customFormat="1">
      <c r="A289" s="14"/>
      <c r="B289" s="250"/>
      <c r="C289" s="251"/>
      <c r="D289" s="233" t="s">
        <v>177</v>
      </c>
      <c r="E289" s="252" t="s">
        <v>1</v>
      </c>
      <c r="F289" s="253" t="s">
        <v>380</v>
      </c>
      <c r="G289" s="251"/>
      <c r="H289" s="254">
        <v>120</v>
      </c>
      <c r="I289" s="255"/>
      <c r="J289" s="251"/>
      <c r="K289" s="251"/>
      <c r="L289" s="256"/>
      <c r="M289" s="257"/>
      <c r="N289" s="258"/>
      <c r="O289" s="258"/>
      <c r="P289" s="258"/>
      <c r="Q289" s="258"/>
      <c r="R289" s="258"/>
      <c r="S289" s="258"/>
      <c r="T289" s="25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0" t="s">
        <v>177</v>
      </c>
      <c r="AU289" s="260" t="s">
        <v>86</v>
      </c>
      <c r="AV289" s="14" t="s">
        <v>86</v>
      </c>
      <c r="AW289" s="14" t="s">
        <v>32</v>
      </c>
      <c r="AX289" s="14" t="s">
        <v>76</v>
      </c>
      <c r="AY289" s="260" t="s">
        <v>138</v>
      </c>
    </row>
    <row r="290" s="15" customFormat="1">
      <c r="A290" s="15"/>
      <c r="B290" s="261"/>
      <c r="C290" s="262"/>
      <c r="D290" s="233" t="s">
        <v>177</v>
      </c>
      <c r="E290" s="263" t="s">
        <v>1</v>
      </c>
      <c r="F290" s="264" t="s">
        <v>180</v>
      </c>
      <c r="G290" s="262"/>
      <c r="H290" s="265">
        <v>120</v>
      </c>
      <c r="I290" s="266"/>
      <c r="J290" s="262"/>
      <c r="K290" s="262"/>
      <c r="L290" s="267"/>
      <c r="M290" s="268"/>
      <c r="N290" s="269"/>
      <c r="O290" s="269"/>
      <c r="P290" s="269"/>
      <c r="Q290" s="269"/>
      <c r="R290" s="269"/>
      <c r="S290" s="269"/>
      <c r="T290" s="270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1" t="s">
        <v>177</v>
      </c>
      <c r="AU290" s="271" t="s">
        <v>86</v>
      </c>
      <c r="AV290" s="15" t="s">
        <v>145</v>
      </c>
      <c r="AW290" s="15" t="s">
        <v>32</v>
      </c>
      <c r="AX290" s="15" t="s">
        <v>84</v>
      </c>
      <c r="AY290" s="271" t="s">
        <v>138</v>
      </c>
    </row>
    <row r="291" s="2" customFormat="1" ht="24.15" customHeight="1">
      <c r="A291" s="38"/>
      <c r="B291" s="39"/>
      <c r="C291" s="219" t="s">
        <v>381</v>
      </c>
      <c r="D291" s="219" t="s">
        <v>141</v>
      </c>
      <c r="E291" s="220" t="s">
        <v>382</v>
      </c>
      <c r="F291" s="221" t="s">
        <v>383</v>
      </c>
      <c r="G291" s="222" t="s">
        <v>220</v>
      </c>
      <c r="H291" s="223">
        <v>20</v>
      </c>
      <c r="I291" s="224"/>
      <c r="J291" s="225">
        <f>ROUND(I291*H291,2)</f>
        <v>0</v>
      </c>
      <c r="K291" s="226"/>
      <c r="L291" s="44"/>
      <c r="M291" s="227" t="s">
        <v>1</v>
      </c>
      <c r="N291" s="228" t="s">
        <v>41</v>
      </c>
      <c r="O291" s="91"/>
      <c r="P291" s="229">
        <f>O291*H291</f>
        <v>0</v>
      </c>
      <c r="Q291" s="229">
        <v>5.0000000000000002E-05</v>
      </c>
      <c r="R291" s="229">
        <f>Q291*H291</f>
        <v>0.001</v>
      </c>
      <c r="S291" s="229">
        <v>0.0053200000000000001</v>
      </c>
      <c r="T291" s="230">
        <f>S291*H291</f>
        <v>0.1064</v>
      </c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R291" s="231" t="s">
        <v>179</v>
      </c>
      <c r="AT291" s="231" t="s">
        <v>141</v>
      </c>
      <c r="AU291" s="231" t="s">
        <v>86</v>
      </c>
      <c r="AY291" s="17" t="s">
        <v>138</v>
      </c>
      <c r="BE291" s="232">
        <f>IF(N291="základní",J291,0)</f>
        <v>0</v>
      </c>
      <c r="BF291" s="232">
        <f>IF(N291="snížená",J291,0)</f>
        <v>0</v>
      </c>
      <c r="BG291" s="232">
        <f>IF(N291="zákl. přenesená",J291,0)</f>
        <v>0</v>
      </c>
      <c r="BH291" s="232">
        <f>IF(N291="sníž. přenesená",J291,0)</f>
        <v>0</v>
      </c>
      <c r="BI291" s="232">
        <f>IF(N291="nulová",J291,0)</f>
        <v>0</v>
      </c>
      <c r="BJ291" s="17" t="s">
        <v>84</v>
      </c>
      <c r="BK291" s="232">
        <f>ROUND(I291*H291,2)</f>
        <v>0</v>
      </c>
      <c r="BL291" s="17" t="s">
        <v>179</v>
      </c>
      <c r="BM291" s="231" t="s">
        <v>384</v>
      </c>
    </row>
    <row r="292" s="2" customFormat="1">
      <c r="A292" s="38"/>
      <c r="B292" s="39"/>
      <c r="C292" s="40"/>
      <c r="D292" s="233" t="s">
        <v>147</v>
      </c>
      <c r="E292" s="40"/>
      <c r="F292" s="234" t="s">
        <v>385</v>
      </c>
      <c r="G292" s="40"/>
      <c r="H292" s="40"/>
      <c r="I292" s="235"/>
      <c r="J292" s="40"/>
      <c r="K292" s="40"/>
      <c r="L292" s="44"/>
      <c r="M292" s="236"/>
      <c r="N292" s="237"/>
      <c r="O292" s="91"/>
      <c r="P292" s="91"/>
      <c r="Q292" s="91"/>
      <c r="R292" s="91"/>
      <c r="S292" s="91"/>
      <c r="T292" s="92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T292" s="17" t="s">
        <v>147</v>
      </c>
      <c r="AU292" s="17" t="s">
        <v>86</v>
      </c>
    </row>
    <row r="293" s="2" customFormat="1">
      <c r="A293" s="38"/>
      <c r="B293" s="39"/>
      <c r="C293" s="40"/>
      <c r="D293" s="238" t="s">
        <v>149</v>
      </c>
      <c r="E293" s="40"/>
      <c r="F293" s="239" t="s">
        <v>386</v>
      </c>
      <c r="G293" s="40"/>
      <c r="H293" s="40"/>
      <c r="I293" s="235"/>
      <c r="J293" s="40"/>
      <c r="K293" s="40"/>
      <c r="L293" s="44"/>
      <c r="M293" s="236"/>
      <c r="N293" s="237"/>
      <c r="O293" s="91"/>
      <c r="P293" s="91"/>
      <c r="Q293" s="91"/>
      <c r="R293" s="91"/>
      <c r="S293" s="91"/>
      <c r="T293" s="92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T293" s="17" t="s">
        <v>149</v>
      </c>
      <c r="AU293" s="17" t="s">
        <v>86</v>
      </c>
    </row>
    <row r="294" s="2" customFormat="1" ht="24.15" customHeight="1">
      <c r="A294" s="38"/>
      <c r="B294" s="39"/>
      <c r="C294" s="219" t="s">
        <v>387</v>
      </c>
      <c r="D294" s="219" t="s">
        <v>141</v>
      </c>
      <c r="E294" s="220" t="s">
        <v>388</v>
      </c>
      <c r="F294" s="221" t="s">
        <v>389</v>
      </c>
      <c r="G294" s="222" t="s">
        <v>220</v>
      </c>
      <c r="H294" s="223">
        <v>10</v>
      </c>
      <c r="I294" s="224"/>
      <c r="J294" s="225">
        <f>ROUND(I294*H294,2)</f>
        <v>0</v>
      </c>
      <c r="K294" s="226"/>
      <c r="L294" s="44"/>
      <c r="M294" s="227" t="s">
        <v>1</v>
      </c>
      <c r="N294" s="228" t="s">
        <v>41</v>
      </c>
      <c r="O294" s="91"/>
      <c r="P294" s="229">
        <f>O294*H294</f>
        <v>0</v>
      </c>
      <c r="Q294" s="229">
        <v>9.0000000000000006E-05</v>
      </c>
      <c r="R294" s="229">
        <f>Q294*H294</f>
        <v>0.00090000000000000008</v>
      </c>
      <c r="S294" s="229">
        <v>0.0085800000000000008</v>
      </c>
      <c r="T294" s="230">
        <f>S294*H294</f>
        <v>0.085800000000000015</v>
      </c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R294" s="231" t="s">
        <v>179</v>
      </c>
      <c r="AT294" s="231" t="s">
        <v>141</v>
      </c>
      <c r="AU294" s="231" t="s">
        <v>86</v>
      </c>
      <c r="AY294" s="17" t="s">
        <v>138</v>
      </c>
      <c r="BE294" s="232">
        <f>IF(N294="základní",J294,0)</f>
        <v>0</v>
      </c>
      <c r="BF294" s="232">
        <f>IF(N294="snížená",J294,0)</f>
        <v>0</v>
      </c>
      <c r="BG294" s="232">
        <f>IF(N294="zákl. přenesená",J294,0)</f>
        <v>0</v>
      </c>
      <c r="BH294" s="232">
        <f>IF(N294="sníž. přenesená",J294,0)</f>
        <v>0</v>
      </c>
      <c r="BI294" s="232">
        <f>IF(N294="nulová",J294,0)</f>
        <v>0</v>
      </c>
      <c r="BJ294" s="17" t="s">
        <v>84</v>
      </c>
      <c r="BK294" s="232">
        <f>ROUND(I294*H294,2)</f>
        <v>0</v>
      </c>
      <c r="BL294" s="17" t="s">
        <v>179</v>
      </c>
      <c r="BM294" s="231" t="s">
        <v>390</v>
      </c>
    </row>
    <row r="295" s="2" customFormat="1">
      <c r="A295" s="38"/>
      <c r="B295" s="39"/>
      <c r="C295" s="40"/>
      <c r="D295" s="233" t="s">
        <v>147</v>
      </c>
      <c r="E295" s="40"/>
      <c r="F295" s="234" t="s">
        <v>391</v>
      </c>
      <c r="G295" s="40"/>
      <c r="H295" s="40"/>
      <c r="I295" s="235"/>
      <c r="J295" s="40"/>
      <c r="K295" s="40"/>
      <c r="L295" s="44"/>
      <c r="M295" s="236"/>
      <c r="N295" s="237"/>
      <c r="O295" s="91"/>
      <c r="P295" s="91"/>
      <c r="Q295" s="91"/>
      <c r="R295" s="91"/>
      <c r="S295" s="91"/>
      <c r="T295" s="92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T295" s="17" t="s">
        <v>147</v>
      </c>
      <c r="AU295" s="17" t="s">
        <v>86</v>
      </c>
    </row>
    <row r="296" s="2" customFormat="1">
      <c r="A296" s="38"/>
      <c r="B296" s="39"/>
      <c r="C296" s="40"/>
      <c r="D296" s="238" t="s">
        <v>149</v>
      </c>
      <c r="E296" s="40"/>
      <c r="F296" s="239" t="s">
        <v>392</v>
      </c>
      <c r="G296" s="40"/>
      <c r="H296" s="40"/>
      <c r="I296" s="235"/>
      <c r="J296" s="40"/>
      <c r="K296" s="40"/>
      <c r="L296" s="44"/>
      <c r="M296" s="236"/>
      <c r="N296" s="237"/>
      <c r="O296" s="91"/>
      <c r="P296" s="91"/>
      <c r="Q296" s="91"/>
      <c r="R296" s="91"/>
      <c r="S296" s="91"/>
      <c r="T296" s="92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T296" s="17" t="s">
        <v>149</v>
      </c>
      <c r="AU296" s="17" t="s">
        <v>86</v>
      </c>
    </row>
    <row r="297" s="2" customFormat="1" ht="24.15" customHeight="1">
      <c r="A297" s="38"/>
      <c r="B297" s="39"/>
      <c r="C297" s="219" t="s">
        <v>393</v>
      </c>
      <c r="D297" s="219" t="s">
        <v>141</v>
      </c>
      <c r="E297" s="220" t="s">
        <v>394</v>
      </c>
      <c r="F297" s="221" t="s">
        <v>395</v>
      </c>
      <c r="G297" s="222" t="s">
        <v>220</v>
      </c>
      <c r="H297" s="223">
        <v>11</v>
      </c>
      <c r="I297" s="224"/>
      <c r="J297" s="225">
        <f>ROUND(I297*H297,2)</f>
        <v>0</v>
      </c>
      <c r="K297" s="226"/>
      <c r="L297" s="44"/>
      <c r="M297" s="227" t="s">
        <v>1</v>
      </c>
      <c r="N297" s="228" t="s">
        <v>41</v>
      </c>
      <c r="O297" s="91"/>
      <c r="P297" s="229">
        <f>O297*H297</f>
        <v>0</v>
      </c>
      <c r="Q297" s="229">
        <v>0.0016100000000000001</v>
      </c>
      <c r="R297" s="229">
        <f>Q297*H297</f>
        <v>0.01771</v>
      </c>
      <c r="S297" s="229">
        <v>0</v>
      </c>
      <c r="T297" s="230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231" t="s">
        <v>179</v>
      </c>
      <c r="AT297" s="231" t="s">
        <v>141</v>
      </c>
      <c r="AU297" s="231" t="s">
        <v>86</v>
      </c>
      <c r="AY297" s="17" t="s">
        <v>138</v>
      </c>
      <c r="BE297" s="232">
        <f>IF(N297="základní",J297,0)</f>
        <v>0</v>
      </c>
      <c r="BF297" s="232">
        <f>IF(N297="snížená",J297,0)</f>
        <v>0</v>
      </c>
      <c r="BG297" s="232">
        <f>IF(N297="zákl. přenesená",J297,0)</f>
        <v>0</v>
      </c>
      <c r="BH297" s="232">
        <f>IF(N297="sníž. přenesená",J297,0)</f>
        <v>0</v>
      </c>
      <c r="BI297" s="232">
        <f>IF(N297="nulová",J297,0)</f>
        <v>0</v>
      </c>
      <c r="BJ297" s="17" t="s">
        <v>84</v>
      </c>
      <c r="BK297" s="232">
        <f>ROUND(I297*H297,2)</f>
        <v>0</v>
      </c>
      <c r="BL297" s="17" t="s">
        <v>179</v>
      </c>
      <c r="BM297" s="231" t="s">
        <v>396</v>
      </c>
    </row>
    <row r="298" s="2" customFormat="1">
      <c r="A298" s="38"/>
      <c r="B298" s="39"/>
      <c r="C298" s="40"/>
      <c r="D298" s="233" t="s">
        <v>147</v>
      </c>
      <c r="E298" s="40"/>
      <c r="F298" s="234" t="s">
        <v>397</v>
      </c>
      <c r="G298" s="40"/>
      <c r="H298" s="40"/>
      <c r="I298" s="235"/>
      <c r="J298" s="40"/>
      <c r="K298" s="40"/>
      <c r="L298" s="44"/>
      <c r="M298" s="236"/>
      <c r="N298" s="237"/>
      <c r="O298" s="91"/>
      <c r="P298" s="91"/>
      <c r="Q298" s="91"/>
      <c r="R298" s="91"/>
      <c r="S298" s="91"/>
      <c r="T298" s="92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T298" s="17" t="s">
        <v>147</v>
      </c>
      <c r="AU298" s="17" t="s">
        <v>86</v>
      </c>
    </row>
    <row r="299" s="2" customFormat="1">
      <c r="A299" s="38"/>
      <c r="B299" s="39"/>
      <c r="C299" s="40"/>
      <c r="D299" s="238" t="s">
        <v>149</v>
      </c>
      <c r="E299" s="40"/>
      <c r="F299" s="239" t="s">
        <v>398</v>
      </c>
      <c r="G299" s="40"/>
      <c r="H299" s="40"/>
      <c r="I299" s="235"/>
      <c r="J299" s="40"/>
      <c r="K299" s="40"/>
      <c r="L299" s="44"/>
      <c r="M299" s="236"/>
      <c r="N299" s="237"/>
      <c r="O299" s="91"/>
      <c r="P299" s="91"/>
      <c r="Q299" s="91"/>
      <c r="R299" s="91"/>
      <c r="S299" s="91"/>
      <c r="T299" s="92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T299" s="17" t="s">
        <v>149</v>
      </c>
      <c r="AU299" s="17" t="s">
        <v>86</v>
      </c>
    </row>
    <row r="300" s="13" customFormat="1">
      <c r="A300" s="13"/>
      <c r="B300" s="240"/>
      <c r="C300" s="241"/>
      <c r="D300" s="233" t="s">
        <v>177</v>
      </c>
      <c r="E300" s="242" t="s">
        <v>1</v>
      </c>
      <c r="F300" s="243" t="s">
        <v>225</v>
      </c>
      <c r="G300" s="241"/>
      <c r="H300" s="242" t="s">
        <v>1</v>
      </c>
      <c r="I300" s="244"/>
      <c r="J300" s="241"/>
      <c r="K300" s="241"/>
      <c r="L300" s="245"/>
      <c r="M300" s="246"/>
      <c r="N300" s="247"/>
      <c r="O300" s="247"/>
      <c r="P300" s="247"/>
      <c r="Q300" s="247"/>
      <c r="R300" s="247"/>
      <c r="S300" s="247"/>
      <c r="T300" s="248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49" t="s">
        <v>177</v>
      </c>
      <c r="AU300" s="249" t="s">
        <v>86</v>
      </c>
      <c r="AV300" s="13" t="s">
        <v>84</v>
      </c>
      <c r="AW300" s="13" t="s">
        <v>32</v>
      </c>
      <c r="AX300" s="13" t="s">
        <v>76</v>
      </c>
      <c r="AY300" s="249" t="s">
        <v>138</v>
      </c>
    </row>
    <row r="301" s="14" customFormat="1">
      <c r="A301" s="14"/>
      <c r="B301" s="250"/>
      <c r="C301" s="251"/>
      <c r="D301" s="233" t="s">
        <v>177</v>
      </c>
      <c r="E301" s="252" t="s">
        <v>1</v>
      </c>
      <c r="F301" s="253" t="s">
        <v>86</v>
      </c>
      <c r="G301" s="251"/>
      <c r="H301" s="254">
        <v>2</v>
      </c>
      <c r="I301" s="255"/>
      <c r="J301" s="251"/>
      <c r="K301" s="251"/>
      <c r="L301" s="256"/>
      <c r="M301" s="257"/>
      <c r="N301" s="258"/>
      <c r="O301" s="258"/>
      <c r="P301" s="258"/>
      <c r="Q301" s="258"/>
      <c r="R301" s="258"/>
      <c r="S301" s="258"/>
      <c r="T301" s="259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0" t="s">
        <v>177</v>
      </c>
      <c r="AU301" s="260" t="s">
        <v>86</v>
      </c>
      <c r="AV301" s="14" t="s">
        <v>86</v>
      </c>
      <c r="AW301" s="14" t="s">
        <v>32</v>
      </c>
      <c r="AX301" s="14" t="s">
        <v>76</v>
      </c>
      <c r="AY301" s="260" t="s">
        <v>138</v>
      </c>
    </row>
    <row r="302" s="13" customFormat="1">
      <c r="A302" s="13"/>
      <c r="B302" s="240"/>
      <c r="C302" s="241"/>
      <c r="D302" s="233" t="s">
        <v>177</v>
      </c>
      <c r="E302" s="242" t="s">
        <v>1</v>
      </c>
      <c r="F302" s="243" t="s">
        <v>399</v>
      </c>
      <c r="G302" s="241"/>
      <c r="H302" s="242" t="s">
        <v>1</v>
      </c>
      <c r="I302" s="244"/>
      <c r="J302" s="241"/>
      <c r="K302" s="241"/>
      <c r="L302" s="245"/>
      <c r="M302" s="246"/>
      <c r="N302" s="247"/>
      <c r="O302" s="247"/>
      <c r="P302" s="247"/>
      <c r="Q302" s="247"/>
      <c r="R302" s="247"/>
      <c r="S302" s="247"/>
      <c r="T302" s="248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49" t="s">
        <v>177</v>
      </c>
      <c r="AU302" s="249" t="s">
        <v>86</v>
      </c>
      <c r="AV302" s="13" t="s">
        <v>84</v>
      </c>
      <c r="AW302" s="13" t="s">
        <v>32</v>
      </c>
      <c r="AX302" s="13" t="s">
        <v>76</v>
      </c>
      <c r="AY302" s="249" t="s">
        <v>138</v>
      </c>
    </row>
    <row r="303" s="14" customFormat="1">
      <c r="A303" s="14"/>
      <c r="B303" s="250"/>
      <c r="C303" s="251"/>
      <c r="D303" s="233" t="s">
        <v>177</v>
      </c>
      <c r="E303" s="252" t="s">
        <v>1</v>
      </c>
      <c r="F303" s="253" t="s">
        <v>186</v>
      </c>
      <c r="G303" s="251"/>
      <c r="H303" s="254">
        <v>8</v>
      </c>
      <c r="I303" s="255"/>
      <c r="J303" s="251"/>
      <c r="K303" s="251"/>
      <c r="L303" s="256"/>
      <c r="M303" s="257"/>
      <c r="N303" s="258"/>
      <c r="O303" s="258"/>
      <c r="P303" s="258"/>
      <c r="Q303" s="258"/>
      <c r="R303" s="258"/>
      <c r="S303" s="258"/>
      <c r="T303" s="259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0" t="s">
        <v>177</v>
      </c>
      <c r="AU303" s="260" t="s">
        <v>86</v>
      </c>
      <c r="AV303" s="14" t="s">
        <v>86</v>
      </c>
      <c r="AW303" s="14" t="s">
        <v>32</v>
      </c>
      <c r="AX303" s="14" t="s">
        <v>76</v>
      </c>
      <c r="AY303" s="260" t="s">
        <v>138</v>
      </c>
    </row>
    <row r="304" s="13" customFormat="1">
      <c r="A304" s="13"/>
      <c r="B304" s="240"/>
      <c r="C304" s="241"/>
      <c r="D304" s="233" t="s">
        <v>177</v>
      </c>
      <c r="E304" s="242" t="s">
        <v>1</v>
      </c>
      <c r="F304" s="243" t="s">
        <v>227</v>
      </c>
      <c r="G304" s="241"/>
      <c r="H304" s="242" t="s">
        <v>1</v>
      </c>
      <c r="I304" s="244"/>
      <c r="J304" s="241"/>
      <c r="K304" s="241"/>
      <c r="L304" s="245"/>
      <c r="M304" s="246"/>
      <c r="N304" s="247"/>
      <c r="O304" s="247"/>
      <c r="P304" s="247"/>
      <c r="Q304" s="247"/>
      <c r="R304" s="247"/>
      <c r="S304" s="247"/>
      <c r="T304" s="248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9" t="s">
        <v>177</v>
      </c>
      <c r="AU304" s="249" t="s">
        <v>86</v>
      </c>
      <c r="AV304" s="13" t="s">
        <v>84</v>
      </c>
      <c r="AW304" s="13" t="s">
        <v>32</v>
      </c>
      <c r="AX304" s="13" t="s">
        <v>76</v>
      </c>
      <c r="AY304" s="249" t="s">
        <v>138</v>
      </c>
    </row>
    <row r="305" s="14" customFormat="1">
      <c r="A305" s="14"/>
      <c r="B305" s="250"/>
      <c r="C305" s="251"/>
      <c r="D305" s="233" t="s">
        <v>177</v>
      </c>
      <c r="E305" s="252" t="s">
        <v>1</v>
      </c>
      <c r="F305" s="253" t="s">
        <v>84</v>
      </c>
      <c r="G305" s="251"/>
      <c r="H305" s="254">
        <v>1</v>
      </c>
      <c r="I305" s="255"/>
      <c r="J305" s="251"/>
      <c r="K305" s="251"/>
      <c r="L305" s="256"/>
      <c r="M305" s="257"/>
      <c r="N305" s="258"/>
      <c r="O305" s="258"/>
      <c r="P305" s="258"/>
      <c r="Q305" s="258"/>
      <c r="R305" s="258"/>
      <c r="S305" s="258"/>
      <c r="T305" s="259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0" t="s">
        <v>177</v>
      </c>
      <c r="AU305" s="260" t="s">
        <v>86</v>
      </c>
      <c r="AV305" s="14" t="s">
        <v>86</v>
      </c>
      <c r="AW305" s="14" t="s">
        <v>32</v>
      </c>
      <c r="AX305" s="14" t="s">
        <v>76</v>
      </c>
      <c r="AY305" s="260" t="s">
        <v>138</v>
      </c>
    </row>
    <row r="306" s="15" customFormat="1">
      <c r="A306" s="15"/>
      <c r="B306" s="261"/>
      <c r="C306" s="262"/>
      <c r="D306" s="233" t="s">
        <v>177</v>
      </c>
      <c r="E306" s="263" t="s">
        <v>1</v>
      </c>
      <c r="F306" s="264" t="s">
        <v>180</v>
      </c>
      <c r="G306" s="262"/>
      <c r="H306" s="265">
        <v>11</v>
      </c>
      <c r="I306" s="266"/>
      <c r="J306" s="262"/>
      <c r="K306" s="262"/>
      <c r="L306" s="267"/>
      <c r="M306" s="268"/>
      <c r="N306" s="269"/>
      <c r="O306" s="269"/>
      <c r="P306" s="269"/>
      <c r="Q306" s="269"/>
      <c r="R306" s="269"/>
      <c r="S306" s="269"/>
      <c r="T306" s="270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1" t="s">
        <v>177</v>
      </c>
      <c r="AU306" s="271" t="s">
        <v>86</v>
      </c>
      <c r="AV306" s="15" t="s">
        <v>145</v>
      </c>
      <c r="AW306" s="15" t="s">
        <v>32</v>
      </c>
      <c r="AX306" s="15" t="s">
        <v>84</v>
      </c>
      <c r="AY306" s="271" t="s">
        <v>138</v>
      </c>
    </row>
    <row r="307" s="2" customFormat="1" ht="24.15" customHeight="1">
      <c r="A307" s="38"/>
      <c r="B307" s="39"/>
      <c r="C307" s="219" t="s">
        <v>400</v>
      </c>
      <c r="D307" s="219" t="s">
        <v>141</v>
      </c>
      <c r="E307" s="220" t="s">
        <v>401</v>
      </c>
      <c r="F307" s="221" t="s">
        <v>402</v>
      </c>
      <c r="G307" s="222" t="s">
        <v>220</v>
      </c>
      <c r="H307" s="223">
        <v>4</v>
      </c>
      <c r="I307" s="224"/>
      <c r="J307" s="225">
        <f>ROUND(I307*H307,2)</f>
        <v>0</v>
      </c>
      <c r="K307" s="226"/>
      <c r="L307" s="44"/>
      <c r="M307" s="227" t="s">
        <v>1</v>
      </c>
      <c r="N307" s="228" t="s">
        <v>41</v>
      </c>
      <c r="O307" s="91"/>
      <c r="P307" s="229">
        <f>O307*H307</f>
        <v>0</v>
      </c>
      <c r="Q307" s="229">
        <v>0.0022899999999999999</v>
      </c>
      <c r="R307" s="229">
        <f>Q307*H307</f>
        <v>0.0091599999999999997</v>
      </c>
      <c r="S307" s="229">
        <v>0</v>
      </c>
      <c r="T307" s="230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31" t="s">
        <v>179</v>
      </c>
      <c r="AT307" s="231" t="s">
        <v>141</v>
      </c>
      <c r="AU307" s="231" t="s">
        <v>86</v>
      </c>
      <c r="AY307" s="17" t="s">
        <v>138</v>
      </c>
      <c r="BE307" s="232">
        <f>IF(N307="základní",J307,0)</f>
        <v>0</v>
      </c>
      <c r="BF307" s="232">
        <f>IF(N307="snížená",J307,0)</f>
        <v>0</v>
      </c>
      <c r="BG307" s="232">
        <f>IF(N307="zákl. přenesená",J307,0)</f>
        <v>0</v>
      </c>
      <c r="BH307" s="232">
        <f>IF(N307="sníž. přenesená",J307,0)</f>
        <v>0</v>
      </c>
      <c r="BI307" s="232">
        <f>IF(N307="nulová",J307,0)</f>
        <v>0</v>
      </c>
      <c r="BJ307" s="17" t="s">
        <v>84</v>
      </c>
      <c r="BK307" s="232">
        <f>ROUND(I307*H307,2)</f>
        <v>0</v>
      </c>
      <c r="BL307" s="17" t="s">
        <v>179</v>
      </c>
      <c r="BM307" s="231" t="s">
        <v>403</v>
      </c>
    </row>
    <row r="308" s="2" customFormat="1">
      <c r="A308" s="38"/>
      <c r="B308" s="39"/>
      <c r="C308" s="40"/>
      <c r="D308" s="233" t="s">
        <v>147</v>
      </c>
      <c r="E308" s="40"/>
      <c r="F308" s="234" t="s">
        <v>404</v>
      </c>
      <c r="G308" s="40"/>
      <c r="H308" s="40"/>
      <c r="I308" s="235"/>
      <c r="J308" s="40"/>
      <c r="K308" s="40"/>
      <c r="L308" s="44"/>
      <c r="M308" s="236"/>
      <c r="N308" s="237"/>
      <c r="O308" s="91"/>
      <c r="P308" s="91"/>
      <c r="Q308" s="91"/>
      <c r="R308" s="91"/>
      <c r="S308" s="91"/>
      <c r="T308" s="92"/>
      <c r="U308" s="38"/>
      <c r="V308" s="38"/>
      <c r="W308" s="38"/>
      <c r="X308" s="38"/>
      <c r="Y308" s="38"/>
      <c r="Z308" s="38"/>
      <c r="AA308" s="38"/>
      <c r="AB308" s="38"/>
      <c r="AC308" s="38"/>
      <c r="AD308" s="38"/>
      <c r="AE308" s="38"/>
      <c r="AT308" s="17" t="s">
        <v>147</v>
      </c>
      <c r="AU308" s="17" t="s">
        <v>86</v>
      </c>
    </row>
    <row r="309" s="2" customFormat="1">
      <c r="A309" s="38"/>
      <c r="B309" s="39"/>
      <c r="C309" s="40"/>
      <c r="D309" s="238" t="s">
        <v>149</v>
      </c>
      <c r="E309" s="40"/>
      <c r="F309" s="239" t="s">
        <v>405</v>
      </c>
      <c r="G309" s="40"/>
      <c r="H309" s="40"/>
      <c r="I309" s="235"/>
      <c r="J309" s="40"/>
      <c r="K309" s="40"/>
      <c r="L309" s="44"/>
      <c r="M309" s="236"/>
      <c r="N309" s="237"/>
      <c r="O309" s="91"/>
      <c r="P309" s="91"/>
      <c r="Q309" s="91"/>
      <c r="R309" s="91"/>
      <c r="S309" s="91"/>
      <c r="T309" s="92"/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T309" s="17" t="s">
        <v>149</v>
      </c>
      <c r="AU309" s="17" t="s">
        <v>86</v>
      </c>
    </row>
    <row r="310" s="13" customFormat="1">
      <c r="A310" s="13"/>
      <c r="B310" s="240"/>
      <c r="C310" s="241"/>
      <c r="D310" s="233" t="s">
        <v>177</v>
      </c>
      <c r="E310" s="242" t="s">
        <v>1</v>
      </c>
      <c r="F310" s="243" t="s">
        <v>399</v>
      </c>
      <c r="G310" s="241"/>
      <c r="H310" s="242" t="s">
        <v>1</v>
      </c>
      <c r="I310" s="244"/>
      <c r="J310" s="241"/>
      <c r="K310" s="241"/>
      <c r="L310" s="245"/>
      <c r="M310" s="246"/>
      <c r="N310" s="247"/>
      <c r="O310" s="247"/>
      <c r="P310" s="247"/>
      <c r="Q310" s="247"/>
      <c r="R310" s="247"/>
      <c r="S310" s="247"/>
      <c r="T310" s="248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9" t="s">
        <v>177</v>
      </c>
      <c r="AU310" s="249" t="s">
        <v>86</v>
      </c>
      <c r="AV310" s="13" t="s">
        <v>84</v>
      </c>
      <c r="AW310" s="13" t="s">
        <v>32</v>
      </c>
      <c r="AX310" s="13" t="s">
        <v>76</v>
      </c>
      <c r="AY310" s="249" t="s">
        <v>138</v>
      </c>
    </row>
    <row r="311" s="14" customFormat="1">
      <c r="A311" s="14"/>
      <c r="B311" s="250"/>
      <c r="C311" s="251"/>
      <c r="D311" s="233" t="s">
        <v>177</v>
      </c>
      <c r="E311" s="252" t="s">
        <v>1</v>
      </c>
      <c r="F311" s="253" t="s">
        <v>139</v>
      </c>
      <c r="G311" s="251"/>
      <c r="H311" s="254">
        <v>3</v>
      </c>
      <c r="I311" s="255"/>
      <c r="J311" s="251"/>
      <c r="K311" s="251"/>
      <c r="L311" s="256"/>
      <c r="M311" s="257"/>
      <c r="N311" s="258"/>
      <c r="O311" s="258"/>
      <c r="P311" s="258"/>
      <c r="Q311" s="258"/>
      <c r="R311" s="258"/>
      <c r="S311" s="258"/>
      <c r="T311" s="259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0" t="s">
        <v>177</v>
      </c>
      <c r="AU311" s="260" t="s">
        <v>86</v>
      </c>
      <c r="AV311" s="14" t="s">
        <v>86</v>
      </c>
      <c r="AW311" s="14" t="s">
        <v>32</v>
      </c>
      <c r="AX311" s="14" t="s">
        <v>76</v>
      </c>
      <c r="AY311" s="260" t="s">
        <v>138</v>
      </c>
    </row>
    <row r="312" s="13" customFormat="1">
      <c r="A312" s="13"/>
      <c r="B312" s="240"/>
      <c r="C312" s="241"/>
      <c r="D312" s="233" t="s">
        <v>177</v>
      </c>
      <c r="E312" s="242" t="s">
        <v>1</v>
      </c>
      <c r="F312" s="243" t="s">
        <v>227</v>
      </c>
      <c r="G312" s="241"/>
      <c r="H312" s="242" t="s">
        <v>1</v>
      </c>
      <c r="I312" s="244"/>
      <c r="J312" s="241"/>
      <c r="K312" s="241"/>
      <c r="L312" s="245"/>
      <c r="M312" s="246"/>
      <c r="N312" s="247"/>
      <c r="O312" s="247"/>
      <c r="P312" s="247"/>
      <c r="Q312" s="247"/>
      <c r="R312" s="247"/>
      <c r="S312" s="247"/>
      <c r="T312" s="248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49" t="s">
        <v>177</v>
      </c>
      <c r="AU312" s="249" t="s">
        <v>86</v>
      </c>
      <c r="AV312" s="13" t="s">
        <v>84</v>
      </c>
      <c r="AW312" s="13" t="s">
        <v>32</v>
      </c>
      <c r="AX312" s="13" t="s">
        <v>76</v>
      </c>
      <c r="AY312" s="249" t="s">
        <v>138</v>
      </c>
    </row>
    <row r="313" s="14" customFormat="1">
      <c r="A313" s="14"/>
      <c r="B313" s="250"/>
      <c r="C313" s="251"/>
      <c r="D313" s="233" t="s">
        <v>177</v>
      </c>
      <c r="E313" s="252" t="s">
        <v>1</v>
      </c>
      <c r="F313" s="253" t="s">
        <v>84</v>
      </c>
      <c r="G313" s="251"/>
      <c r="H313" s="254">
        <v>1</v>
      </c>
      <c r="I313" s="255"/>
      <c r="J313" s="251"/>
      <c r="K313" s="251"/>
      <c r="L313" s="256"/>
      <c r="M313" s="257"/>
      <c r="N313" s="258"/>
      <c r="O313" s="258"/>
      <c r="P313" s="258"/>
      <c r="Q313" s="258"/>
      <c r="R313" s="258"/>
      <c r="S313" s="258"/>
      <c r="T313" s="259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T313" s="260" t="s">
        <v>177</v>
      </c>
      <c r="AU313" s="260" t="s">
        <v>86</v>
      </c>
      <c r="AV313" s="14" t="s">
        <v>86</v>
      </c>
      <c r="AW313" s="14" t="s">
        <v>32</v>
      </c>
      <c r="AX313" s="14" t="s">
        <v>76</v>
      </c>
      <c r="AY313" s="260" t="s">
        <v>138</v>
      </c>
    </row>
    <row r="314" s="15" customFormat="1">
      <c r="A314" s="15"/>
      <c r="B314" s="261"/>
      <c r="C314" s="262"/>
      <c r="D314" s="233" t="s">
        <v>177</v>
      </c>
      <c r="E314" s="263" t="s">
        <v>1</v>
      </c>
      <c r="F314" s="264" t="s">
        <v>180</v>
      </c>
      <c r="G314" s="262"/>
      <c r="H314" s="265">
        <v>4</v>
      </c>
      <c r="I314" s="266"/>
      <c r="J314" s="262"/>
      <c r="K314" s="262"/>
      <c r="L314" s="267"/>
      <c r="M314" s="268"/>
      <c r="N314" s="269"/>
      <c r="O314" s="269"/>
      <c r="P314" s="269"/>
      <c r="Q314" s="269"/>
      <c r="R314" s="269"/>
      <c r="S314" s="269"/>
      <c r="T314" s="270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T314" s="271" t="s">
        <v>177</v>
      </c>
      <c r="AU314" s="271" t="s">
        <v>86</v>
      </c>
      <c r="AV314" s="15" t="s">
        <v>145</v>
      </c>
      <c r="AW314" s="15" t="s">
        <v>32</v>
      </c>
      <c r="AX314" s="15" t="s">
        <v>84</v>
      </c>
      <c r="AY314" s="271" t="s">
        <v>138</v>
      </c>
    </row>
    <row r="315" s="2" customFormat="1" ht="24.15" customHeight="1">
      <c r="A315" s="38"/>
      <c r="B315" s="39"/>
      <c r="C315" s="219" t="s">
        <v>406</v>
      </c>
      <c r="D315" s="219" t="s">
        <v>141</v>
      </c>
      <c r="E315" s="220" t="s">
        <v>407</v>
      </c>
      <c r="F315" s="221" t="s">
        <v>408</v>
      </c>
      <c r="G315" s="222" t="s">
        <v>220</v>
      </c>
      <c r="H315" s="223">
        <v>3</v>
      </c>
      <c r="I315" s="224"/>
      <c r="J315" s="225">
        <f>ROUND(I315*H315,2)</f>
        <v>0</v>
      </c>
      <c r="K315" s="226"/>
      <c r="L315" s="44"/>
      <c r="M315" s="227" t="s">
        <v>1</v>
      </c>
      <c r="N315" s="228" t="s">
        <v>41</v>
      </c>
      <c r="O315" s="91"/>
      <c r="P315" s="229">
        <f>O315*H315</f>
        <v>0</v>
      </c>
      <c r="Q315" s="229">
        <v>0.0040699999999999998</v>
      </c>
      <c r="R315" s="229">
        <f>Q315*H315</f>
        <v>0.012209999999999999</v>
      </c>
      <c r="S315" s="229">
        <v>0</v>
      </c>
      <c r="T315" s="230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231" t="s">
        <v>179</v>
      </c>
      <c r="AT315" s="231" t="s">
        <v>141</v>
      </c>
      <c r="AU315" s="231" t="s">
        <v>86</v>
      </c>
      <c r="AY315" s="17" t="s">
        <v>138</v>
      </c>
      <c r="BE315" s="232">
        <f>IF(N315="základní",J315,0)</f>
        <v>0</v>
      </c>
      <c r="BF315" s="232">
        <f>IF(N315="snížená",J315,0)</f>
        <v>0</v>
      </c>
      <c r="BG315" s="232">
        <f>IF(N315="zákl. přenesená",J315,0)</f>
        <v>0</v>
      </c>
      <c r="BH315" s="232">
        <f>IF(N315="sníž. přenesená",J315,0)</f>
        <v>0</v>
      </c>
      <c r="BI315" s="232">
        <f>IF(N315="nulová",J315,0)</f>
        <v>0</v>
      </c>
      <c r="BJ315" s="17" t="s">
        <v>84</v>
      </c>
      <c r="BK315" s="232">
        <f>ROUND(I315*H315,2)</f>
        <v>0</v>
      </c>
      <c r="BL315" s="17" t="s">
        <v>179</v>
      </c>
      <c r="BM315" s="231" t="s">
        <v>409</v>
      </c>
    </row>
    <row r="316" s="2" customFormat="1">
      <c r="A316" s="38"/>
      <c r="B316" s="39"/>
      <c r="C316" s="40"/>
      <c r="D316" s="233" t="s">
        <v>147</v>
      </c>
      <c r="E316" s="40"/>
      <c r="F316" s="234" t="s">
        <v>410</v>
      </c>
      <c r="G316" s="40"/>
      <c r="H316" s="40"/>
      <c r="I316" s="235"/>
      <c r="J316" s="40"/>
      <c r="K316" s="40"/>
      <c r="L316" s="44"/>
      <c r="M316" s="236"/>
      <c r="N316" s="237"/>
      <c r="O316" s="91"/>
      <c r="P316" s="91"/>
      <c r="Q316" s="91"/>
      <c r="R316" s="91"/>
      <c r="S316" s="91"/>
      <c r="T316" s="92"/>
      <c r="U316" s="38"/>
      <c r="V316" s="38"/>
      <c r="W316" s="38"/>
      <c r="X316" s="38"/>
      <c r="Y316" s="38"/>
      <c r="Z316" s="38"/>
      <c r="AA316" s="38"/>
      <c r="AB316" s="38"/>
      <c r="AC316" s="38"/>
      <c r="AD316" s="38"/>
      <c r="AE316" s="38"/>
      <c r="AT316" s="17" t="s">
        <v>147</v>
      </c>
      <c r="AU316" s="17" t="s">
        <v>86</v>
      </c>
    </row>
    <row r="317" s="2" customFormat="1">
      <c r="A317" s="38"/>
      <c r="B317" s="39"/>
      <c r="C317" s="40"/>
      <c r="D317" s="238" t="s">
        <v>149</v>
      </c>
      <c r="E317" s="40"/>
      <c r="F317" s="239" t="s">
        <v>411</v>
      </c>
      <c r="G317" s="40"/>
      <c r="H317" s="40"/>
      <c r="I317" s="235"/>
      <c r="J317" s="40"/>
      <c r="K317" s="40"/>
      <c r="L317" s="44"/>
      <c r="M317" s="236"/>
      <c r="N317" s="237"/>
      <c r="O317" s="91"/>
      <c r="P317" s="91"/>
      <c r="Q317" s="91"/>
      <c r="R317" s="91"/>
      <c r="S317" s="91"/>
      <c r="T317" s="92"/>
      <c r="U317" s="38"/>
      <c r="V317" s="38"/>
      <c r="W317" s="38"/>
      <c r="X317" s="38"/>
      <c r="Y317" s="38"/>
      <c r="Z317" s="38"/>
      <c r="AA317" s="38"/>
      <c r="AB317" s="38"/>
      <c r="AC317" s="38"/>
      <c r="AD317" s="38"/>
      <c r="AE317" s="38"/>
      <c r="AT317" s="17" t="s">
        <v>149</v>
      </c>
      <c r="AU317" s="17" t="s">
        <v>86</v>
      </c>
    </row>
    <row r="318" s="13" customFormat="1">
      <c r="A318" s="13"/>
      <c r="B318" s="240"/>
      <c r="C318" s="241"/>
      <c r="D318" s="233" t="s">
        <v>177</v>
      </c>
      <c r="E318" s="242" t="s">
        <v>1</v>
      </c>
      <c r="F318" s="243" t="s">
        <v>227</v>
      </c>
      <c r="G318" s="241"/>
      <c r="H318" s="242" t="s">
        <v>1</v>
      </c>
      <c r="I318" s="244"/>
      <c r="J318" s="241"/>
      <c r="K318" s="241"/>
      <c r="L318" s="245"/>
      <c r="M318" s="246"/>
      <c r="N318" s="247"/>
      <c r="O318" s="247"/>
      <c r="P318" s="247"/>
      <c r="Q318" s="247"/>
      <c r="R318" s="247"/>
      <c r="S318" s="247"/>
      <c r="T318" s="248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9" t="s">
        <v>177</v>
      </c>
      <c r="AU318" s="249" t="s">
        <v>86</v>
      </c>
      <c r="AV318" s="13" t="s">
        <v>84</v>
      </c>
      <c r="AW318" s="13" t="s">
        <v>32</v>
      </c>
      <c r="AX318" s="13" t="s">
        <v>76</v>
      </c>
      <c r="AY318" s="249" t="s">
        <v>138</v>
      </c>
    </row>
    <row r="319" s="14" customFormat="1">
      <c r="A319" s="14"/>
      <c r="B319" s="250"/>
      <c r="C319" s="251"/>
      <c r="D319" s="233" t="s">
        <v>177</v>
      </c>
      <c r="E319" s="252" t="s">
        <v>1</v>
      </c>
      <c r="F319" s="253" t="s">
        <v>139</v>
      </c>
      <c r="G319" s="251"/>
      <c r="H319" s="254">
        <v>3</v>
      </c>
      <c r="I319" s="255"/>
      <c r="J319" s="251"/>
      <c r="K319" s="251"/>
      <c r="L319" s="256"/>
      <c r="M319" s="257"/>
      <c r="N319" s="258"/>
      <c r="O319" s="258"/>
      <c r="P319" s="258"/>
      <c r="Q319" s="258"/>
      <c r="R319" s="258"/>
      <c r="S319" s="258"/>
      <c r="T319" s="259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0" t="s">
        <v>177</v>
      </c>
      <c r="AU319" s="260" t="s">
        <v>86</v>
      </c>
      <c r="AV319" s="14" t="s">
        <v>86</v>
      </c>
      <c r="AW319" s="14" t="s">
        <v>32</v>
      </c>
      <c r="AX319" s="14" t="s">
        <v>76</v>
      </c>
      <c r="AY319" s="260" t="s">
        <v>138</v>
      </c>
    </row>
    <row r="320" s="15" customFormat="1">
      <c r="A320" s="15"/>
      <c r="B320" s="261"/>
      <c r="C320" s="262"/>
      <c r="D320" s="233" t="s">
        <v>177</v>
      </c>
      <c r="E320" s="263" t="s">
        <v>1</v>
      </c>
      <c r="F320" s="264" t="s">
        <v>180</v>
      </c>
      <c r="G320" s="262"/>
      <c r="H320" s="265">
        <v>3</v>
      </c>
      <c r="I320" s="266"/>
      <c r="J320" s="262"/>
      <c r="K320" s="262"/>
      <c r="L320" s="267"/>
      <c r="M320" s="268"/>
      <c r="N320" s="269"/>
      <c r="O320" s="269"/>
      <c r="P320" s="269"/>
      <c r="Q320" s="269"/>
      <c r="R320" s="269"/>
      <c r="S320" s="269"/>
      <c r="T320" s="270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T320" s="271" t="s">
        <v>177</v>
      </c>
      <c r="AU320" s="271" t="s">
        <v>86</v>
      </c>
      <c r="AV320" s="15" t="s">
        <v>145</v>
      </c>
      <c r="AW320" s="15" t="s">
        <v>32</v>
      </c>
      <c r="AX320" s="15" t="s">
        <v>84</v>
      </c>
      <c r="AY320" s="271" t="s">
        <v>138</v>
      </c>
    </row>
    <row r="321" s="2" customFormat="1" ht="24.15" customHeight="1">
      <c r="A321" s="38"/>
      <c r="B321" s="39"/>
      <c r="C321" s="219" t="s">
        <v>412</v>
      </c>
      <c r="D321" s="219" t="s">
        <v>141</v>
      </c>
      <c r="E321" s="220" t="s">
        <v>413</v>
      </c>
      <c r="F321" s="221" t="s">
        <v>414</v>
      </c>
      <c r="G321" s="222" t="s">
        <v>220</v>
      </c>
      <c r="H321" s="223">
        <v>23</v>
      </c>
      <c r="I321" s="224"/>
      <c r="J321" s="225">
        <f>ROUND(I321*H321,2)</f>
        <v>0</v>
      </c>
      <c r="K321" s="226"/>
      <c r="L321" s="44"/>
      <c r="M321" s="227" t="s">
        <v>1</v>
      </c>
      <c r="N321" s="228" t="s">
        <v>41</v>
      </c>
      <c r="O321" s="91"/>
      <c r="P321" s="229">
        <f>O321*H321</f>
        <v>0</v>
      </c>
      <c r="Q321" s="229">
        <v>0.0055999999999999999</v>
      </c>
      <c r="R321" s="229">
        <f>Q321*H321</f>
        <v>0.1288</v>
      </c>
      <c r="S321" s="229">
        <v>0</v>
      </c>
      <c r="T321" s="230">
        <f>S321*H321</f>
        <v>0</v>
      </c>
      <c r="U321" s="38"/>
      <c r="V321" s="38"/>
      <c r="W321" s="38"/>
      <c r="X321" s="38"/>
      <c r="Y321" s="38"/>
      <c r="Z321" s="38"/>
      <c r="AA321" s="38"/>
      <c r="AB321" s="38"/>
      <c r="AC321" s="38"/>
      <c r="AD321" s="38"/>
      <c r="AE321" s="38"/>
      <c r="AR321" s="231" t="s">
        <v>179</v>
      </c>
      <c r="AT321" s="231" t="s">
        <v>141</v>
      </c>
      <c r="AU321" s="231" t="s">
        <v>86</v>
      </c>
      <c r="AY321" s="17" t="s">
        <v>138</v>
      </c>
      <c r="BE321" s="232">
        <f>IF(N321="základní",J321,0)</f>
        <v>0</v>
      </c>
      <c r="BF321" s="232">
        <f>IF(N321="snížená",J321,0)</f>
        <v>0</v>
      </c>
      <c r="BG321" s="232">
        <f>IF(N321="zákl. přenesená",J321,0)</f>
        <v>0</v>
      </c>
      <c r="BH321" s="232">
        <f>IF(N321="sníž. přenesená",J321,0)</f>
        <v>0</v>
      </c>
      <c r="BI321" s="232">
        <f>IF(N321="nulová",J321,0)</f>
        <v>0</v>
      </c>
      <c r="BJ321" s="17" t="s">
        <v>84</v>
      </c>
      <c r="BK321" s="232">
        <f>ROUND(I321*H321,2)</f>
        <v>0</v>
      </c>
      <c r="BL321" s="17" t="s">
        <v>179</v>
      </c>
      <c r="BM321" s="231" t="s">
        <v>415</v>
      </c>
    </row>
    <row r="322" s="2" customFormat="1">
      <c r="A322" s="38"/>
      <c r="B322" s="39"/>
      <c r="C322" s="40"/>
      <c r="D322" s="233" t="s">
        <v>147</v>
      </c>
      <c r="E322" s="40"/>
      <c r="F322" s="234" t="s">
        <v>416</v>
      </c>
      <c r="G322" s="40"/>
      <c r="H322" s="40"/>
      <c r="I322" s="235"/>
      <c r="J322" s="40"/>
      <c r="K322" s="40"/>
      <c r="L322" s="44"/>
      <c r="M322" s="236"/>
      <c r="N322" s="237"/>
      <c r="O322" s="91"/>
      <c r="P322" s="91"/>
      <c r="Q322" s="91"/>
      <c r="R322" s="91"/>
      <c r="S322" s="91"/>
      <c r="T322" s="92"/>
      <c r="U322" s="38"/>
      <c r="V322" s="38"/>
      <c r="W322" s="38"/>
      <c r="X322" s="38"/>
      <c r="Y322" s="38"/>
      <c r="Z322" s="38"/>
      <c r="AA322" s="38"/>
      <c r="AB322" s="38"/>
      <c r="AC322" s="38"/>
      <c r="AD322" s="38"/>
      <c r="AE322" s="38"/>
      <c r="AT322" s="17" t="s">
        <v>147</v>
      </c>
      <c r="AU322" s="17" t="s">
        <v>86</v>
      </c>
    </row>
    <row r="323" s="2" customFormat="1">
      <c r="A323" s="38"/>
      <c r="B323" s="39"/>
      <c r="C323" s="40"/>
      <c r="D323" s="238" t="s">
        <v>149</v>
      </c>
      <c r="E323" s="40"/>
      <c r="F323" s="239" t="s">
        <v>417</v>
      </c>
      <c r="G323" s="40"/>
      <c r="H323" s="40"/>
      <c r="I323" s="235"/>
      <c r="J323" s="40"/>
      <c r="K323" s="40"/>
      <c r="L323" s="44"/>
      <c r="M323" s="236"/>
      <c r="N323" s="237"/>
      <c r="O323" s="91"/>
      <c r="P323" s="91"/>
      <c r="Q323" s="91"/>
      <c r="R323" s="91"/>
      <c r="S323" s="91"/>
      <c r="T323" s="92"/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T323" s="17" t="s">
        <v>149</v>
      </c>
      <c r="AU323" s="17" t="s">
        <v>86</v>
      </c>
    </row>
    <row r="324" s="13" customFormat="1">
      <c r="A324" s="13"/>
      <c r="B324" s="240"/>
      <c r="C324" s="241"/>
      <c r="D324" s="233" t="s">
        <v>177</v>
      </c>
      <c r="E324" s="242" t="s">
        <v>1</v>
      </c>
      <c r="F324" s="243" t="s">
        <v>225</v>
      </c>
      <c r="G324" s="241"/>
      <c r="H324" s="242" t="s">
        <v>1</v>
      </c>
      <c r="I324" s="244"/>
      <c r="J324" s="241"/>
      <c r="K324" s="241"/>
      <c r="L324" s="245"/>
      <c r="M324" s="246"/>
      <c r="N324" s="247"/>
      <c r="O324" s="247"/>
      <c r="P324" s="247"/>
      <c r="Q324" s="247"/>
      <c r="R324" s="247"/>
      <c r="S324" s="247"/>
      <c r="T324" s="248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49" t="s">
        <v>177</v>
      </c>
      <c r="AU324" s="249" t="s">
        <v>86</v>
      </c>
      <c r="AV324" s="13" t="s">
        <v>84</v>
      </c>
      <c r="AW324" s="13" t="s">
        <v>32</v>
      </c>
      <c r="AX324" s="13" t="s">
        <v>76</v>
      </c>
      <c r="AY324" s="249" t="s">
        <v>138</v>
      </c>
    </row>
    <row r="325" s="14" customFormat="1">
      <c r="A325" s="14"/>
      <c r="B325" s="250"/>
      <c r="C325" s="251"/>
      <c r="D325" s="233" t="s">
        <v>177</v>
      </c>
      <c r="E325" s="252" t="s">
        <v>1</v>
      </c>
      <c r="F325" s="253" t="s">
        <v>84</v>
      </c>
      <c r="G325" s="251"/>
      <c r="H325" s="254">
        <v>1</v>
      </c>
      <c r="I325" s="255"/>
      <c r="J325" s="251"/>
      <c r="K325" s="251"/>
      <c r="L325" s="256"/>
      <c r="M325" s="257"/>
      <c r="N325" s="258"/>
      <c r="O325" s="258"/>
      <c r="P325" s="258"/>
      <c r="Q325" s="258"/>
      <c r="R325" s="258"/>
      <c r="S325" s="258"/>
      <c r="T325" s="259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0" t="s">
        <v>177</v>
      </c>
      <c r="AU325" s="260" t="s">
        <v>86</v>
      </c>
      <c r="AV325" s="14" t="s">
        <v>86</v>
      </c>
      <c r="AW325" s="14" t="s">
        <v>32</v>
      </c>
      <c r="AX325" s="14" t="s">
        <v>76</v>
      </c>
      <c r="AY325" s="260" t="s">
        <v>138</v>
      </c>
    </row>
    <row r="326" s="13" customFormat="1">
      <c r="A326" s="13"/>
      <c r="B326" s="240"/>
      <c r="C326" s="241"/>
      <c r="D326" s="233" t="s">
        <v>177</v>
      </c>
      <c r="E326" s="242" t="s">
        <v>1</v>
      </c>
      <c r="F326" s="243" t="s">
        <v>227</v>
      </c>
      <c r="G326" s="241"/>
      <c r="H326" s="242" t="s">
        <v>1</v>
      </c>
      <c r="I326" s="244"/>
      <c r="J326" s="241"/>
      <c r="K326" s="241"/>
      <c r="L326" s="245"/>
      <c r="M326" s="246"/>
      <c r="N326" s="247"/>
      <c r="O326" s="247"/>
      <c r="P326" s="247"/>
      <c r="Q326" s="247"/>
      <c r="R326" s="247"/>
      <c r="S326" s="247"/>
      <c r="T326" s="248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49" t="s">
        <v>177</v>
      </c>
      <c r="AU326" s="249" t="s">
        <v>86</v>
      </c>
      <c r="AV326" s="13" t="s">
        <v>84</v>
      </c>
      <c r="AW326" s="13" t="s">
        <v>32</v>
      </c>
      <c r="AX326" s="13" t="s">
        <v>76</v>
      </c>
      <c r="AY326" s="249" t="s">
        <v>138</v>
      </c>
    </row>
    <row r="327" s="14" customFormat="1">
      <c r="A327" s="14"/>
      <c r="B327" s="250"/>
      <c r="C327" s="251"/>
      <c r="D327" s="233" t="s">
        <v>177</v>
      </c>
      <c r="E327" s="252" t="s">
        <v>1</v>
      </c>
      <c r="F327" s="253" t="s">
        <v>290</v>
      </c>
      <c r="G327" s="251"/>
      <c r="H327" s="254">
        <v>22</v>
      </c>
      <c r="I327" s="255"/>
      <c r="J327" s="251"/>
      <c r="K327" s="251"/>
      <c r="L327" s="256"/>
      <c r="M327" s="257"/>
      <c r="N327" s="258"/>
      <c r="O327" s="258"/>
      <c r="P327" s="258"/>
      <c r="Q327" s="258"/>
      <c r="R327" s="258"/>
      <c r="S327" s="258"/>
      <c r="T327" s="259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0" t="s">
        <v>177</v>
      </c>
      <c r="AU327" s="260" t="s">
        <v>86</v>
      </c>
      <c r="AV327" s="14" t="s">
        <v>86</v>
      </c>
      <c r="AW327" s="14" t="s">
        <v>32</v>
      </c>
      <c r="AX327" s="14" t="s">
        <v>76</v>
      </c>
      <c r="AY327" s="260" t="s">
        <v>138</v>
      </c>
    </row>
    <row r="328" s="15" customFormat="1">
      <c r="A328" s="15"/>
      <c r="B328" s="261"/>
      <c r="C328" s="262"/>
      <c r="D328" s="233" t="s">
        <v>177</v>
      </c>
      <c r="E328" s="263" t="s">
        <v>1</v>
      </c>
      <c r="F328" s="264" t="s">
        <v>180</v>
      </c>
      <c r="G328" s="262"/>
      <c r="H328" s="265">
        <v>23</v>
      </c>
      <c r="I328" s="266"/>
      <c r="J328" s="262"/>
      <c r="K328" s="262"/>
      <c r="L328" s="267"/>
      <c r="M328" s="268"/>
      <c r="N328" s="269"/>
      <c r="O328" s="269"/>
      <c r="P328" s="269"/>
      <c r="Q328" s="269"/>
      <c r="R328" s="269"/>
      <c r="S328" s="269"/>
      <c r="T328" s="270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71" t="s">
        <v>177</v>
      </c>
      <c r="AU328" s="271" t="s">
        <v>86</v>
      </c>
      <c r="AV328" s="15" t="s">
        <v>145</v>
      </c>
      <c r="AW328" s="15" t="s">
        <v>32</v>
      </c>
      <c r="AX328" s="15" t="s">
        <v>84</v>
      </c>
      <c r="AY328" s="271" t="s">
        <v>138</v>
      </c>
    </row>
    <row r="329" s="2" customFormat="1" ht="24.15" customHeight="1">
      <c r="A329" s="38"/>
      <c r="B329" s="39"/>
      <c r="C329" s="219" t="s">
        <v>418</v>
      </c>
      <c r="D329" s="219" t="s">
        <v>141</v>
      </c>
      <c r="E329" s="220" t="s">
        <v>419</v>
      </c>
      <c r="F329" s="221" t="s">
        <v>420</v>
      </c>
      <c r="G329" s="222" t="s">
        <v>220</v>
      </c>
      <c r="H329" s="223">
        <v>10</v>
      </c>
      <c r="I329" s="224"/>
      <c r="J329" s="225">
        <f>ROUND(I329*H329,2)</f>
        <v>0</v>
      </c>
      <c r="K329" s="226"/>
      <c r="L329" s="44"/>
      <c r="M329" s="227" t="s">
        <v>1</v>
      </c>
      <c r="N329" s="228" t="s">
        <v>41</v>
      </c>
      <c r="O329" s="91"/>
      <c r="P329" s="229">
        <f>O329*H329</f>
        <v>0</v>
      </c>
      <c r="Q329" s="229">
        <v>0.0074700000000000001</v>
      </c>
      <c r="R329" s="229">
        <f>Q329*H329</f>
        <v>0.074700000000000003</v>
      </c>
      <c r="S329" s="229">
        <v>0</v>
      </c>
      <c r="T329" s="230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231" t="s">
        <v>179</v>
      </c>
      <c r="AT329" s="231" t="s">
        <v>141</v>
      </c>
      <c r="AU329" s="231" t="s">
        <v>86</v>
      </c>
      <c r="AY329" s="17" t="s">
        <v>138</v>
      </c>
      <c r="BE329" s="232">
        <f>IF(N329="základní",J329,0)</f>
        <v>0</v>
      </c>
      <c r="BF329" s="232">
        <f>IF(N329="snížená",J329,0)</f>
        <v>0</v>
      </c>
      <c r="BG329" s="232">
        <f>IF(N329="zákl. přenesená",J329,0)</f>
        <v>0</v>
      </c>
      <c r="BH329" s="232">
        <f>IF(N329="sníž. přenesená",J329,0)</f>
        <v>0</v>
      </c>
      <c r="BI329" s="232">
        <f>IF(N329="nulová",J329,0)</f>
        <v>0</v>
      </c>
      <c r="BJ329" s="17" t="s">
        <v>84</v>
      </c>
      <c r="BK329" s="232">
        <f>ROUND(I329*H329,2)</f>
        <v>0</v>
      </c>
      <c r="BL329" s="17" t="s">
        <v>179</v>
      </c>
      <c r="BM329" s="231" t="s">
        <v>421</v>
      </c>
    </row>
    <row r="330" s="2" customFormat="1">
      <c r="A330" s="38"/>
      <c r="B330" s="39"/>
      <c r="C330" s="40"/>
      <c r="D330" s="233" t="s">
        <v>147</v>
      </c>
      <c r="E330" s="40"/>
      <c r="F330" s="234" t="s">
        <v>422</v>
      </c>
      <c r="G330" s="40"/>
      <c r="H330" s="40"/>
      <c r="I330" s="235"/>
      <c r="J330" s="40"/>
      <c r="K330" s="40"/>
      <c r="L330" s="44"/>
      <c r="M330" s="236"/>
      <c r="N330" s="237"/>
      <c r="O330" s="91"/>
      <c r="P330" s="91"/>
      <c r="Q330" s="91"/>
      <c r="R330" s="91"/>
      <c r="S330" s="91"/>
      <c r="T330" s="92"/>
      <c r="U330" s="38"/>
      <c r="V330" s="38"/>
      <c r="W330" s="38"/>
      <c r="X330" s="38"/>
      <c r="Y330" s="38"/>
      <c r="Z330" s="38"/>
      <c r="AA330" s="38"/>
      <c r="AB330" s="38"/>
      <c r="AC330" s="38"/>
      <c r="AD330" s="38"/>
      <c r="AE330" s="38"/>
      <c r="AT330" s="17" t="s">
        <v>147</v>
      </c>
      <c r="AU330" s="17" t="s">
        <v>86</v>
      </c>
    </row>
    <row r="331" s="2" customFormat="1">
      <c r="A331" s="38"/>
      <c r="B331" s="39"/>
      <c r="C331" s="40"/>
      <c r="D331" s="238" t="s">
        <v>149</v>
      </c>
      <c r="E331" s="40"/>
      <c r="F331" s="239" t="s">
        <v>423</v>
      </c>
      <c r="G331" s="40"/>
      <c r="H331" s="40"/>
      <c r="I331" s="235"/>
      <c r="J331" s="40"/>
      <c r="K331" s="40"/>
      <c r="L331" s="44"/>
      <c r="M331" s="236"/>
      <c r="N331" s="237"/>
      <c r="O331" s="91"/>
      <c r="P331" s="91"/>
      <c r="Q331" s="91"/>
      <c r="R331" s="91"/>
      <c r="S331" s="91"/>
      <c r="T331" s="92"/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T331" s="17" t="s">
        <v>149</v>
      </c>
      <c r="AU331" s="17" t="s">
        <v>86</v>
      </c>
    </row>
    <row r="332" s="13" customFormat="1">
      <c r="A332" s="13"/>
      <c r="B332" s="240"/>
      <c r="C332" s="241"/>
      <c r="D332" s="233" t="s">
        <v>177</v>
      </c>
      <c r="E332" s="242" t="s">
        <v>1</v>
      </c>
      <c r="F332" s="243" t="s">
        <v>225</v>
      </c>
      <c r="G332" s="241"/>
      <c r="H332" s="242" t="s">
        <v>1</v>
      </c>
      <c r="I332" s="244"/>
      <c r="J332" s="241"/>
      <c r="K332" s="241"/>
      <c r="L332" s="245"/>
      <c r="M332" s="246"/>
      <c r="N332" s="247"/>
      <c r="O332" s="247"/>
      <c r="P332" s="247"/>
      <c r="Q332" s="247"/>
      <c r="R332" s="247"/>
      <c r="S332" s="247"/>
      <c r="T332" s="248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49" t="s">
        <v>177</v>
      </c>
      <c r="AU332" s="249" t="s">
        <v>86</v>
      </c>
      <c r="AV332" s="13" t="s">
        <v>84</v>
      </c>
      <c r="AW332" s="13" t="s">
        <v>32</v>
      </c>
      <c r="AX332" s="13" t="s">
        <v>76</v>
      </c>
      <c r="AY332" s="249" t="s">
        <v>138</v>
      </c>
    </row>
    <row r="333" s="14" customFormat="1">
      <c r="A333" s="14"/>
      <c r="B333" s="250"/>
      <c r="C333" s="251"/>
      <c r="D333" s="233" t="s">
        <v>177</v>
      </c>
      <c r="E333" s="252" t="s">
        <v>1</v>
      </c>
      <c r="F333" s="253" t="s">
        <v>207</v>
      </c>
      <c r="G333" s="251"/>
      <c r="H333" s="254">
        <v>10</v>
      </c>
      <c r="I333" s="255"/>
      <c r="J333" s="251"/>
      <c r="K333" s="251"/>
      <c r="L333" s="256"/>
      <c r="M333" s="257"/>
      <c r="N333" s="258"/>
      <c r="O333" s="258"/>
      <c r="P333" s="258"/>
      <c r="Q333" s="258"/>
      <c r="R333" s="258"/>
      <c r="S333" s="258"/>
      <c r="T333" s="259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0" t="s">
        <v>177</v>
      </c>
      <c r="AU333" s="260" t="s">
        <v>86</v>
      </c>
      <c r="AV333" s="14" t="s">
        <v>86</v>
      </c>
      <c r="AW333" s="14" t="s">
        <v>32</v>
      </c>
      <c r="AX333" s="14" t="s">
        <v>76</v>
      </c>
      <c r="AY333" s="260" t="s">
        <v>138</v>
      </c>
    </row>
    <row r="334" s="15" customFormat="1">
      <c r="A334" s="15"/>
      <c r="B334" s="261"/>
      <c r="C334" s="262"/>
      <c r="D334" s="233" t="s">
        <v>177</v>
      </c>
      <c r="E334" s="263" t="s">
        <v>1</v>
      </c>
      <c r="F334" s="264" t="s">
        <v>180</v>
      </c>
      <c r="G334" s="262"/>
      <c r="H334" s="265">
        <v>10</v>
      </c>
      <c r="I334" s="266"/>
      <c r="J334" s="262"/>
      <c r="K334" s="262"/>
      <c r="L334" s="267"/>
      <c r="M334" s="268"/>
      <c r="N334" s="269"/>
      <c r="O334" s="269"/>
      <c r="P334" s="269"/>
      <c r="Q334" s="269"/>
      <c r="R334" s="269"/>
      <c r="S334" s="269"/>
      <c r="T334" s="270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1" t="s">
        <v>177</v>
      </c>
      <c r="AU334" s="271" t="s">
        <v>86</v>
      </c>
      <c r="AV334" s="15" t="s">
        <v>145</v>
      </c>
      <c r="AW334" s="15" t="s">
        <v>32</v>
      </c>
      <c r="AX334" s="15" t="s">
        <v>84</v>
      </c>
      <c r="AY334" s="271" t="s">
        <v>138</v>
      </c>
    </row>
    <row r="335" s="2" customFormat="1" ht="24.15" customHeight="1">
      <c r="A335" s="38"/>
      <c r="B335" s="39"/>
      <c r="C335" s="219" t="s">
        <v>424</v>
      </c>
      <c r="D335" s="219" t="s">
        <v>141</v>
      </c>
      <c r="E335" s="220" t="s">
        <v>425</v>
      </c>
      <c r="F335" s="221" t="s">
        <v>426</v>
      </c>
      <c r="G335" s="222" t="s">
        <v>220</v>
      </c>
      <c r="H335" s="223">
        <v>15</v>
      </c>
      <c r="I335" s="224"/>
      <c r="J335" s="225">
        <f>ROUND(I335*H335,2)</f>
        <v>0</v>
      </c>
      <c r="K335" s="226"/>
      <c r="L335" s="44"/>
      <c r="M335" s="227" t="s">
        <v>1</v>
      </c>
      <c r="N335" s="228" t="s">
        <v>41</v>
      </c>
      <c r="O335" s="91"/>
      <c r="P335" s="229">
        <f>O335*H335</f>
        <v>0</v>
      </c>
      <c r="Q335" s="229">
        <v>0.0081700000000000002</v>
      </c>
      <c r="R335" s="229">
        <f>Q335*H335</f>
        <v>0.12255000000000001</v>
      </c>
      <c r="S335" s="229">
        <v>0</v>
      </c>
      <c r="T335" s="230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231" t="s">
        <v>179</v>
      </c>
      <c r="AT335" s="231" t="s">
        <v>141</v>
      </c>
      <c r="AU335" s="231" t="s">
        <v>86</v>
      </c>
      <c r="AY335" s="17" t="s">
        <v>138</v>
      </c>
      <c r="BE335" s="232">
        <f>IF(N335="základní",J335,0)</f>
        <v>0</v>
      </c>
      <c r="BF335" s="232">
        <f>IF(N335="snížená",J335,0)</f>
        <v>0</v>
      </c>
      <c r="BG335" s="232">
        <f>IF(N335="zákl. přenesená",J335,0)</f>
        <v>0</v>
      </c>
      <c r="BH335" s="232">
        <f>IF(N335="sníž. přenesená",J335,0)</f>
        <v>0</v>
      </c>
      <c r="BI335" s="232">
        <f>IF(N335="nulová",J335,0)</f>
        <v>0</v>
      </c>
      <c r="BJ335" s="17" t="s">
        <v>84</v>
      </c>
      <c r="BK335" s="232">
        <f>ROUND(I335*H335,2)</f>
        <v>0</v>
      </c>
      <c r="BL335" s="17" t="s">
        <v>179</v>
      </c>
      <c r="BM335" s="231" t="s">
        <v>427</v>
      </c>
    </row>
    <row r="336" s="2" customFormat="1">
      <c r="A336" s="38"/>
      <c r="B336" s="39"/>
      <c r="C336" s="40"/>
      <c r="D336" s="233" t="s">
        <v>147</v>
      </c>
      <c r="E336" s="40"/>
      <c r="F336" s="234" t="s">
        <v>428</v>
      </c>
      <c r="G336" s="40"/>
      <c r="H336" s="40"/>
      <c r="I336" s="235"/>
      <c r="J336" s="40"/>
      <c r="K336" s="40"/>
      <c r="L336" s="44"/>
      <c r="M336" s="236"/>
      <c r="N336" s="237"/>
      <c r="O336" s="91"/>
      <c r="P336" s="91"/>
      <c r="Q336" s="91"/>
      <c r="R336" s="91"/>
      <c r="S336" s="91"/>
      <c r="T336" s="92"/>
      <c r="U336" s="38"/>
      <c r="V336" s="38"/>
      <c r="W336" s="38"/>
      <c r="X336" s="38"/>
      <c r="Y336" s="38"/>
      <c r="Z336" s="38"/>
      <c r="AA336" s="38"/>
      <c r="AB336" s="38"/>
      <c r="AC336" s="38"/>
      <c r="AD336" s="38"/>
      <c r="AE336" s="38"/>
      <c r="AT336" s="17" t="s">
        <v>147</v>
      </c>
      <c r="AU336" s="17" t="s">
        <v>86</v>
      </c>
    </row>
    <row r="337" s="2" customFormat="1">
      <c r="A337" s="38"/>
      <c r="B337" s="39"/>
      <c r="C337" s="40"/>
      <c r="D337" s="238" t="s">
        <v>149</v>
      </c>
      <c r="E337" s="40"/>
      <c r="F337" s="239" t="s">
        <v>429</v>
      </c>
      <c r="G337" s="40"/>
      <c r="H337" s="40"/>
      <c r="I337" s="235"/>
      <c r="J337" s="40"/>
      <c r="K337" s="40"/>
      <c r="L337" s="44"/>
      <c r="M337" s="236"/>
      <c r="N337" s="237"/>
      <c r="O337" s="91"/>
      <c r="P337" s="91"/>
      <c r="Q337" s="91"/>
      <c r="R337" s="91"/>
      <c r="S337" s="91"/>
      <c r="T337" s="92"/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T337" s="17" t="s">
        <v>149</v>
      </c>
      <c r="AU337" s="17" t="s">
        <v>86</v>
      </c>
    </row>
    <row r="338" s="13" customFormat="1">
      <c r="A338" s="13"/>
      <c r="B338" s="240"/>
      <c r="C338" s="241"/>
      <c r="D338" s="233" t="s">
        <v>177</v>
      </c>
      <c r="E338" s="242" t="s">
        <v>1</v>
      </c>
      <c r="F338" s="243" t="s">
        <v>227</v>
      </c>
      <c r="G338" s="241"/>
      <c r="H338" s="242" t="s">
        <v>1</v>
      </c>
      <c r="I338" s="244"/>
      <c r="J338" s="241"/>
      <c r="K338" s="241"/>
      <c r="L338" s="245"/>
      <c r="M338" s="246"/>
      <c r="N338" s="247"/>
      <c r="O338" s="247"/>
      <c r="P338" s="247"/>
      <c r="Q338" s="247"/>
      <c r="R338" s="247"/>
      <c r="S338" s="247"/>
      <c r="T338" s="248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9" t="s">
        <v>177</v>
      </c>
      <c r="AU338" s="249" t="s">
        <v>86</v>
      </c>
      <c r="AV338" s="13" t="s">
        <v>84</v>
      </c>
      <c r="AW338" s="13" t="s">
        <v>32</v>
      </c>
      <c r="AX338" s="13" t="s">
        <v>76</v>
      </c>
      <c r="AY338" s="249" t="s">
        <v>138</v>
      </c>
    </row>
    <row r="339" s="14" customFormat="1">
      <c r="A339" s="14"/>
      <c r="B339" s="250"/>
      <c r="C339" s="251"/>
      <c r="D339" s="233" t="s">
        <v>177</v>
      </c>
      <c r="E339" s="252" t="s">
        <v>1</v>
      </c>
      <c r="F339" s="253" t="s">
        <v>242</v>
      </c>
      <c r="G339" s="251"/>
      <c r="H339" s="254">
        <v>15</v>
      </c>
      <c r="I339" s="255"/>
      <c r="J339" s="251"/>
      <c r="K339" s="251"/>
      <c r="L339" s="256"/>
      <c r="M339" s="257"/>
      <c r="N339" s="258"/>
      <c r="O339" s="258"/>
      <c r="P339" s="258"/>
      <c r="Q339" s="258"/>
      <c r="R339" s="258"/>
      <c r="S339" s="258"/>
      <c r="T339" s="259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60" t="s">
        <v>177</v>
      </c>
      <c r="AU339" s="260" t="s">
        <v>86</v>
      </c>
      <c r="AV339" s="14" t="s">
        <v>86</v>
      </c>
      <c r="AW339" s="14" t="s">
        <v>32</v>
      </c>
      <c r="AX339" s="14" t="s">
        <v>76</v>
      </c>
      <c r="AY339" s="260" t="s">
        <v>138</v>
      </c>
    </row>
    <row r="340" s="15" customFormat="1">
      <c r="A340" s="15"/>
      <c r="B340" s="261"/>
      <c r="C340" s="262"/>
      <c r="D340" s="233" t="s">
        <v>177</v>
      </c>
      <c r="E340" s="263" t="s">
        <v>1</v>
      </c>
      <c r="F340" s="264" t="s">
        <v>180</v>
      </c>
      <c r="G340" s="262"/>
      <c r="H340" s="265">
        <v>15</v>
      </c>
      <c r="I340" s="266"/>
      <c r="J340" s="262"/>
      <c r="K340" s="262"/>
      <c r="L340" s="267"/>
      <c r="M340" s="268"/>
      <c r="N340" s="269"/>
      <c r="O340" s="269"/>
      <c r="P340" s="269"/>
      <c r="Q340" s="269"/>
      <c r="R340" s="269"/>
      <c r="S340" s="269"/>
      <c r="T340" s="270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71" t="s">
        <v>177</v>
      </c>
      <c r="AU340" s="271" t="s">
        <v>86</v>
      </c>
      <c r="AV340" s="15" t="s">
        <v>145</v>
      </c>
      <c r="AW340" s="15" t="s">
        <v>32</v>
      </c>
      <c r="AX340" s="15" t="s">
        <v>84</v>
      </c>
      <c r="AY340" s="271" t="s">
        <v>138</v>
      </c>
    </row>
    <row r="341" s="2" customFormat="1" ht="24.15" customHeight="1">
      <c r="A341" s="38"/>
      <c r="B341" s="39"/>
      <c r="C341" s="219" t="s">
        <v>430</v>
      </c>
      <c r="D341" s="219" t="s">
        <v>141</v>
      </c>
      <c r="E341" s="220" t="s">
        <v>431</v>
      </c>
      <c r="F341" s="221" t="s">
        <v>432</v>
      </c>
      <c r="G341" s="222" t="s">
        <v>220</v>
      </c>
      <c r="H341" s="223">
        <v>2</v>
      </c>
      <c r="I341" s="224"/>
      <c r="J341" s="225">
        <f>ROUND(I341*H341,2)</f>
        <v>0</v>
      </c>
      <c r="K341" s="226"/>
      <c r="L341" s="44"/>
      <c r="M341" s="227" t="s">
        <v>1</v>
      </c>
      <c r="N341" s="228" t="s">
        <v>41</v>
      </c>
      <c r="O341" s="91"/>
      <c r="P341" s="229">
        <f>O341*H341</f>
        <v>0</v>
      </c>
      <c r="Q341" s="229">
        <v>0.01187</v>
      </c>
      <c r="R341" s="229">
        <f>Q341*H341</f>
        <v>0.023740000000000001</v>
      </c>
      <c r="S341" s="229">
        <v>0</v>
      </c>
      <c r="T341" s="230">
        <f>S341*H341</f>
        <v>0</v>
      </c>
      <c r="U341" s="38"/>
      <c r="V341" s="38"/>
      <c r="W341" s="38"/>
      <c r="X341" s="38"/>
      <c r="Y341" s="38"/>
      <c r="Z341" s="38"/>
      <c r="AA341" s="38"/>
      <c r="AB341" s="38"/>
      <c r="AC341" s="38"/>
      <c r="AD341" s="38"/>
      <c r="AE341" s="38"/>
      <c r="AR341" s="231" t="s">
        <v>179</v>
      </c>
      <c r="AT341" s="231" t="s">
        <v>141</v>
      </c>
      <c r="AU341" s="231" t="s">
        <v>86</v>
      </c>
      <c r="AY341" s="17" t="s">
        <v>138</v>
      </c>
      <c r="BE341" s="232">
        <f>IF(N341="základní",J341,0)</f>
        <v>0</v>
      </c>
      <c r="BF341" s="232">
        <f>IF(N341="snížená",J341,0)</f>
        <v>0</v>
      </c>
      <c r="BG341" s="232">
        <f>IF(N341="zákl. přenesená",J341,0)</f>
        <v>0</v>
      </c>
      <c r="BH341" s="232">
        <f>IF(N341="sníž. přenesená",J341,0)</f>
        <v>0</v>
      </c>
      <c r="BI341" s="232">
        <f>IF(N341="nulová",J341,0)</f>
        <v>0</v>
      </c>
      <c r="BJ341" s="17" t="s">
        <v>84</v>
      </c>
      <c r="BK341" s="232">
        <f>ROUND(I341*H341,2)</f>
        <v>0</v>
      </c>
      <c r="BL341" s="17" t="s">
        <v>179</v>
      </c>
      <c r="BM341" s="231" t="s">
        <v>433</v>
      </c>
    </row>
    <row r="342" s="2" customFormat="1">
      <c r="A342" s="38"/>
      <c r="B342" s="39"/>
      <c r="C342" s="40"/>
      <c r="D342" s="233" t="s">
        <v>147</v>
      </c>
      <c r="E342" s="40"/>
      <c r="F342" s="234" t="s">
        <v>434</v>
      </c>
      <c r="G342" s="40"/>
      <c r="H342" s="40"/>
      <c r="I342" s="235"/>
      <c r="J342" s="40"/>
      <c r="K342" s="40"/>
      <c r="L342" s="44"/>
      <c r="M342" s="236"/>
      <c r="N342" s="237"/>
      <c r="O342" s="91"/>
      <c r="P342" s="91"/>
      <c r="Q342" s="91"/>
      <c r="R342" s="91"/>
      <c r="S342" s="91"/>
      <c r="T342" s="92"/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T342" s="17" t="s">
        <v>147</v>
      </c>
      <c r="AU342" s="17" t="s">
        <v>86</v>
      </c>
    </row>
    <row r="343" s="2" customFormat="1">
      <c r="A343" s="38"/>
      <c r="B343" s="39"/>
      <c r="C343" s="40"/>
      <c r="D343" s="238" t="s">
        <v>149</v>
      </c>
      <c r="E343" s="40"/>
      <c r="F343" s="239" t="s">
        <v>435</v>
      </c>
      <c r="G343" s="40"/>
      <c r="H343" s="40"/>
      <c r="I343" s="235"/>
      <c r="J343" s="40"/>
      <c r="K343" s="40"/>
      <c r="L343" s="44"/>
      <c r="M343" s="236"/>
      <c r="N343" s="237"/>
      <c r="O343" s="91"/>
      <c r="P343" s="91"/>
      <c r="Q343" s="91"/>
      <c r="R343" s="91"/>
      <c r="S343" s="91"/>
      <c r="T343" s="92"/>
      <c r="U343" s="38"/>
      <c r="V343" s="38"/>
      <c r="W343" s="38"/>
      <c r="X343" s="38"/>
      <c r="Y343" s="38"/>
      <c r="Z343" s="38"/>
      <c r="AA343" s="38"/>
      <c r="AB343" s="38"/>
      <c r="AC343" s="38"/>
      <c r="AD343" s="38"/>
      <c r="AE343" s="38"/>
      <c r="AT343" s="17" t="s">
        <v>149</v>
      </c>
      <c r="AU343" s="17" t="s">
        <v>86</v>
      </c>
    </row>
    <row r="344" s="13" customFormat="1">
      <c r="A344" s="13"/>
      <c r="B344" s="240"/>
      <c r="C344" s="241"/>
      <c r="D344" s="233" t="s">
        <v>177</v>
      </c>
      <c r="E344" s="242" t="s">
        <v>1</v>
      </c>
      <c r="F344" s="243" t="s">
        <v>225</v>
      </c>
      <c r="G344" s="241"/>
      <c r="H344" s="242" t="s">
        <v>1</v>
      </c>
      <c r="I344" s="244"/>
      <c r="J344" s="241"/>
      <c r="K344" s="241"/>
      <c r="L344" s="245"/>
      <c r="M344" s="246"/>
      <c r="N344" s="247"/>
      <c r="O344" s="247"/>
      <c r="P344" s="247"/>
      <c r="Q344" s="247"/>
      <c r="R344" s="247"/>
      <c r="S344" s="247"/>
      <c r="T344" s="248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49" t="s">
        <v>177</v>
      </c>
      <c r="AU344" s="249" t="s">
        <v>86</v>
      </c>
      <c r="AV344" s="13" t="s">
        <v>84</v>
      </c>
      <c r="AW344" s="13" t="s">
        <v>32</v>
      </c>
      <c r="AX344" s="13" t="s">
        <v>76</v>
      </c>
      <c r="AY344" s="249" t="s">
        <v>138</v>
      </c>
    </row>
    <row r="345" s="14" customFormat="1">
      <c r="A345" s="14"/>
      <c r="B345" s="250"/>
      <c r="C345" s="251"/>
      <c r="D345" s="233" t="s">
        <v>177</v>
      </c>
      <c r="E345" s="252" t="s">
        <v>1</v>
      </c>
      <c r="F345" s="253" t="s">
        <v>84</v>
      </c>
      <c r="G345" s="251"/>
      <c r="H345" s="254">
        <v>1</v>
      </c>
      <c r="I345" s="255"/>
      <c r="J345" s="251"/>
      <c r="K345" s="251"/>
      <c r="L345" s="256"/>
      <c r="M345" s="257"/>
      <c r="N345" s="258"/>
      <c r="O345" s="258"/>
      <c r="P345" s="258"/>
      <c r="Q345" s="258"/>
      <c r="R345" s="258"/>
      <c r="S345" s="258"/>
      <c r="T345" s="259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0" t="s">
        <v>177</v>
      </c>
      <c r="AU345" s="260" t="s">
        <v>86</v>
      </c>
      <c r="AV345" s="14" t="s">
        <v>86</v>
      </c>
      <c r="AW345" s="14" t="s">
        <v>32</v>
      </c>
      <c r="AX345" s="14" t="s">
        <v>76</v>
      </c>
      <c r="AY345" s="260" t="s">
        <v>138</v>
      </c>
    </row>
    <row r="346" s="13" customFormat="1">
      <c r="A346" s="13"/>
      <c r="B346" s="240"/>
      <c r="C346" s="241"/>
      <c r="D346" s="233" t="s">
        <v>177</v>
      </c>
      <c r="E346" s="242" t="s">
        <v>1</v>
      </c>
      <c r="F346" s="243" t="s">
        <v>227</v>
      </c>
      <c r="G346" s="241"/>
      <c r="H346" s="242" t="s">
        <v>1</v>
      </c>
      <c r="I346" s="244"/>
      <c r="J346" s="241"/>
      <c r="K346" s="241"/>
      <c r="L346" s="245"/>
      <c r="M346" s="246"/>
      <c r="N346" s="247"/>
      <c r="O346" s="247"/>
      <c r="P346" s="247"/>
      <c r="Q346" s="247"/>
      <c r="R346" s="247"/>
      <c r="S346" s="247"/>
      <c r="T346" s="248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49" t="s">
        <v>177</v>
      </c>
      <c r="AU346" s="249" t="s">
        <v>86</v>
      </c>
      <c r="AV346" s="13" t="s">
        <v>84</v>
      </c>
      <c r="AW346" s="13" t="s">
        <v>32</v>
      </c>
      <c r="AX346" s="13" t="s">
        <v>76</v>
      </c>
      <c r="AY346" s="249" t="s">
        <v>138</v>
      </c>
    </row>
    <row r="347" s="14" customFormat="1">
      <c r="A347" s="14"/>
      <c r="B347" s="250"/>
      <c r="C347" s="251"/>
      <c r="D347" s="233" t="s">
        <v>177</v>
      </c>
      <c r="E347" s="252" t="s">
        <v>1</v>
      </c>
      <c r="F347" s="253" t="s">
        <v>84</v>
      </c>
      <c r="G347" s="251"/>
      <c r="H347" s="254">
        <v>1</v>
      </c>
      <c r="I347" s="255"/>
      <c r="J347" s="251"/>
      <c r="K347" s="251"/>
      <c r="L347" s="256"/>
      <c r="M347" s="257"/>
      <c r="N347" s="258"/>
      <c r="O347" s="258"/>
      <c r="P347" s="258"/>
      <c r="Q347" s="258"/>
      <c r="R347" s="258"/>
      <c r="S347" s="258"/>
      <c r="T347" s="259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0" t="s">
        <v>177</v>
      </c>
      <c r="AU347" s="260" t="s">
        <v>86</v>
      </c>
      <c r="AV347" s="14" t="s">
        <v>86</v>
      </c>
      <c r="AW347" s="14" t="s">
        <v>32</v>
      </c>
      <c r="AX347" s="14" t="s">
        <v>76</v>
      </c>
      <c r="AY347" s="260" t="s">
        <v>138</v>
      </c>
    </row>
    <row r="348" s="15" customFormat="1">
      <c r="A348" s="15"/>
      <c r="B348" s="261"/>
      <c r="C348" s="262"/>
      <c r="D348" s="233" t="s">
        <v>177</v>
      </c>
      <c r="E348" s="263" t="s">
        <v>1</v>
      </c>
      <c r="F348" s="264" t="s">
        <v>180</v>
      </c>
      <c r="G348" s="262"/>
      <c r="H348" s="265">
        <v>2</v>
      </c>
      <c r="I348" s="266"/>
      <c r="J348" s="262"/>
      <c r="K348" s="262"/>
      <c r="L348" s="267"/>
      <c r="M348" s="268"/>
      <c r="N348" s="269"/>
      <c r="O348" s="269"/>
      <c r="P348" s="269"/>
      <c r="Q348" s="269"/>
      <c r="R348" s="269"/>
      <c r="S348" s="269"/>
      <c r="T348" s="270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1" t="s">
        <v>177</v>
      </c>
      <c r="AU348" s="271" t="s">
        <v>86</v>
      </c>
      <c r="AV348" s="15" t="s">
        <v>145</v>
      </c>
      <c r="AW348" s="15" t="s">
        <v>32</v>
      </c>
      <c r="AX348" s="15" t="s">
        <v>84</v>
      </c>
      <c r="AY348" s="271" t="s">
        <v>138</v>
      </c>
    </row>
    <row r="349" s="2" customFormat="1" ht="33" customHeight="1">
      <c r="A349" s="38"/>
      <c r="B349" s="39"/>
      <c r="C349" s="219" t="s">
        <v>436</v>
      </c>
      <c r="D349" s="219" t="s">
        <v>141</v>
      </c>
      <c r="E349" s="220" t="s">
        <v>437</v>
      </c>
      <c r="F349" s="221" t="s">
        <v>438</v>
      </c>
      <c r="G349" s="222" t="s">
        <v>144</v>
      </c>
      <c r="H349" s="223">
        <v>4</v>
      </c>
      <c r="I349" s="224"/>
      <c r="J349" s="225">
        <f>ROUND(I349*H349,2)</f>
        <v>0</v>
      </c>
      <c r="K349" s="226"/>
      <c r="L349" s="44"/>
      <c r="M349" s="227" t="s">
        <v>1</v>
      </c>
      <c r="N349" s="228" t="s">
        <v>41</v>
      </c>
      <c r="O349" s="91"/>
      <c r="P349" s="229">
        <f>O349*H349</f>
        <v>0</v>
      </c>
      <c r="Q349" s="229">
        <v>0.0017600000000000001</v>
      </c>
      <c r="R349" s="229">
        <f>Q349*H349</f>
        <v>0.0070400000000000003</v>
      </c>
      <c r="S349" s="229">
        <v>0</v>
      </c>
      <c r="T349" s="230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31" t="s">
        <v>179</v>
      </c>
      <c r="AT349" s="231" t="s">
        <v>141</v>
      </c>
      <c r="AU349" s="231" t="s">
        <v>86</v>
      </c>
      <c r="AY349" s="17" t="s">
        <v>138</v>
      </c>
      <c r="BE349" s="232">
        <f>IF(N349="základní",J349,0)</f>
        <v>0</v>
      </c>
      <c r="BF349" s="232">
        <f>IF(N349="snížená",J349,0)</f>
        <v>0</v>
      </c>
      <c r="BG349" s="232">
        <f>IF(N349="zákl. přenesená",J349,0)</f>
        <v>0</v>
      </c>
      <c r="BH349" s="232">
        <f>IF(N349="sníž. přenesená",J349,0)</f>
        <v>0</v>
      </c>
      <c r="BI349" s="232">
        <f>IF(N349="nulová",J349,0)</f>
        <v>0</v>
      </c>
      <c r="BJ349" s="17" t="s">
        <v>84</v>
      </c>
      <c r="BK349" s="232">
        <f>ROUND(I349*H349,2)</f>
        <v>0</v>
      </c>
      <c r="BL349" s="17" t="s">
        <v>179</v>
      </c>
      <c r="BM349" s="231" t="s">
        <v>439</v>
      </c>
    </row>
    <row r="350" s="2" customFormat="1">
      <c r="A350" s="38"/>
      <c r="B350" s="39"/>
      <c r="C350" s="40"/>
      <c r="D350" s="233" t="s">
        <v>147</v>
      </c>
      <c r="E350" s="40"/>
      <c r="F350" s="234" t="s">
        <v>438</v>
      </c>
      <c r="G350" s="40"/>
      <c r="H350" s="40"/>
      <c r="I350" s="235"/>
      <c r="J350" s="40"/>
      <c r="K350" s="40"/>
      <c r="L350" s="44"/>
      <c r="M350" s="236"/>
      <c r="N350" s="237"/>
      <c r="O350" s="91"/>
      <c r="P350" s="91"/>
      <c r="Q350" s="91"/>
      <c r="R350" s="91"/>
      <c r="S350" s="91"/>
      <c r="T350" s="92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147</v>
      </c>
      <c r="AU350" s="17" t="s">
        <v>86</v>
      </c>
    </row>
    <row r="351" s="2" customFormat="1">
      <c r="A351" s="38"/>
      <c r="B351" s="39"/>
      <c r="C351" s="40"/>
      <c r="D351" s="238" t="s">
        <v>149</v>
      </c>
      <c r="E351" s="40"/>
      <c r="F351" s="239" t="s">
        <v>440</v>
      </c>
      <c r="G351" s="40"/>
      <c r="H351" s="40"/>
      <c r="I351" s="235"/>
      <c r="J351" s="40"/>
      <c r="K351" s="40"/>
      <c r="L351" s="44"/>
      <c r="M351" s="236"/>
      <c r="N351" s="237"/>
      <c r="O351" s="91"/>
      <c r="P351" s="91"/>
      <c r="Q351" s="91"/>
      <c r="R351" s="91"/>
      <c r="S351" s="91"/>
      <c r="T351" s="92"/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T351" s="17" t="s">
        <v>149</v>
      </c>
      <c r="AU351" s="17" t="s">
        <v>86</v>
      </c>
    </row>
    <row r="352" s="13" customFormat="1">
      <c r="A352" s="13"/>
      <c r="B352" s="240"/>
      <c r="C352" s="241"/>
      <c r="D352" s="233" t="s">
        <v>177</v>
      </c>
      <c r="E352" s="242" t="s">
        <v>1</v>
      </c>
      <c r="F352" s="243" t="s">
        <v>225</v>
      </c>
      <c r="G352" s="241"/>
      <c r="H352" s="242" t="s">
        <v>1</v>
      </c>
      <c r="I352" s="244"/>
      <c r="J352" s="241"/>
      <c r="K352" s="241"/>
      <c r="L352" s="245"/>
      <c r="M352" s="246"/>
      <c r="N352" s="247"/>
      <c r="O352" s="247"/>
      <c r="P352" s="247"/>
      <c r="Q352" s="247"/>
      <c r="R352" s="247"/>
      <c r="S352" s="247"/>
      <c r="T352" s="248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49" t="s">
        <v>177</v>
      </c>
      <c r="AU352" s="249" t="s">
        <v>86</v>
      </c>
      <c r="AV352" s="13" t="s">
        <v>84</v>
      </c>
      <c r="AW352" s="13" t="s">
        <v>32</v>
      </c>
      <c r="AX352" s="13" t="s">
        <v>76</v>
      </c>
      <c r="AY352" s="249" t="s">
        <v>138</v>
      </c>
    </row>
    <row r="353" s="14" customFormat="1">
      <c r="A353" s="14"/>
      <c r="B353" s="250"/>
      <c r="C353" s="251"/>
      <c r="D353" s="233" t="s">
        <v>177</v>
      </c>
      <c r="E353" s="252" t="s">
        <v>1</v>
      </c>
      <c r="F353" s="253" t="s">
        <v>441</v>
      </c>
      <c r="G353" s="251"/>
      <c r="H353" s="254">
        <v>4</v>
      </c>
      <c r="I353" s="255"/>
      <c r="J353" s="251"/>
      <c r="K353" s="251"/>
      <c r="L353" s="256"/>
      <c r="M353" s="257"/>
      <c r="N353" s="258"/>
      <c r="O353" s="258"/>
      <c r="P353" s="258"/>
      <c r="Q353" s="258"/>
      <c r="R353" s="258"/>
      <c r="S353" s="258"/>
      <c r="T353" s="259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0" t="s">
        <v>177</v>
      </c>
      <c r="AU353" s="260" t="s">
        <v>86</v>
      </c>
      <c r="AV353" s="14" t="s">
        <v>86</v>
      </c>
      <c r="AW353" s="14" t="s">
        <v>32</v>
      </c>
      <c r="AX353" s="14" t="s">
        <v>76</v>
      </c>
      <c r="AY353" s="260" t="s">
        <v>138</v>
      </c>
    </row>
    <row r="354" s="15" customFormat="1">
      <c r="A354" s="15"/>
      <c r="B354" s="261"/>
      <c r="C354" s="262"/>
      <c r="D354" s="233" t="s">
        <v>177</v>
      </c>
      <c r="E354" s="263" t="s">
        <v>1</v>
      </c>
      <c r="F354" s="264" t="s">
        <v>180</v>
      </c>
      <c r="G354" s="262"/>
      <c r="H354" s="265">
        <v>4</v>
      </c>
      <c r="I354" s="266"/>
      <c r="J354" s="262"/>
      <c r="K354" s="262"/>
      <c r="L354" s="267"/>
      <c r="M354" s="268"/>
      <c r="N354" s="269"/>
      <c r="O354" s="269"/>
      <c r="P354" s="269"/>
      <c r="Q354" s="269"/>
      <c r="R354" s="269"/>
      <c r="S354" s="269"/>
      <c r="T354" s="270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71" t="s">
        <v>177</v>
      </c>
      <c r="AU354" s="271" t="s">
        <v>86</v>
      </c>
      <c r="AV354" s="15" t="s">
        <v>145</v>
      </c>
      <c r="AW354" s="15" t="s">
        <v>32</v>
      </c>
      <c r="AX354" s="15" t="s">
        <v>84</v>
      </c>
      <c r="AY354" s="271" t="s">
        <v>138</v>
      </c>
    </row>
    <row r="355" s="2" customFormat="1" ht="33" customHeight="1">
      <c r="A355" s="38"/>
      <c r="B355" s="39"/>
      <c r="C355" s="219" t="s">
        <v>442</v>
      </c>
      <c r="D355" s="219" t="s">
        <v>141</v>
      </c>
      <c r="E355" s="220" t="s">
        <v>443</v>
      </c>
      <c r="F355" s="221" t="s">
        <v>444</v>
      </c>
      <c r="G355" s="222" t="s">
        <v>144</v>
      </c>
      <c r="H355" s="223">
        <v>2</v>
      </c>
      <c r="I355" s="224"/>
      <c r="J355" s="225">
        <f>ROUND(I355*H355,2)</f>
        <v>0</v>
      </c>
      <c r="K355" s="226"/>
      <c r="L355" s="44"/>
      <c r="M355" s="227" t="s">
        <v>1</v>
      </c>
      <c r="N355" s="228" t="s">
        <v>41</v>
      </c>
      <c r="O355" s="91"/>
      <c r="P355" s="229">
        <f>O355*H355</f>
        <v>0</v>
      </c>
      <c r="Q355" s="229">
        <v>0.0030400000000000002</v>
      </c>
      <c r="R355" s="229">
        <f>Q355*H355</f>
        <v>0.0060800000000000003</v>
      </c>
      <c r="S355" s="229">
        <v>0</v>
      </c>
      <c r="T355" s="230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231" t="s">
        <v>179</v>
      </c>
      <c r="AT355" s="231" t="s">
        <v>141</v>
      </c>
      <c r="AU355" s="231" t="s">
        <v>86</v>
      </c>
      <c r="AY355" s="17" t="s">
        <v>138</v>
      </c>
      <c r="BE355" s="232">
        <f>IF(N355="základní",J355,0)</f>
        <v>0</v>
      </c>
      <c r="BF355" s="232">
        <f>IF(N355="snížená",J355,0)</f>
        <v>0</v>
      </c>
      <c r="BG355" s="232">
        <f>IF(N355="zákl. přenesená",J355,0)</f>
        <v>0</v>
      </c>
      <c r="BH355" s="232">
        <f>IF(N355="sníž. přenesená",J355,0)</f>
        <v>0</v>
      </c>
      <c r="BI355" s="232">
        <f>IF(N355="nulová",J355,0)</f>
        <v>0</v>
      </c>
      <c r="BJ355" s="17" t="s">
        <v>84</v>
      </c>
      <c r="BK355" s="232">
        <f>ROUND(I355*H355,2)</f>
        <v>0</v>
      </c>
      <c r="BL355" s="17" t="s">
        <v>179</v>
      </c>
      <c r="BM355" s="231" t="s">
        <v>445</v>
      </c>
    </row>
    <row r="356" s="2" customFormat="1">
      <c r="A356" s="38"/>
      <c r="B356" s="39"/>
      <c r="C356" s="40"/>
      <c r="D356" s="233" t="s">
        <v>147</v>
      </c>
      <c r="E356" s="40"/>
      <c r="F356" s="234" t="s">
        <v>446</v>
      </c>
      <c r="G356" s="40"/>
      <c r="H356" s="40"/>
      <c r="I356" s="235"/>
      <c r="J356" s="40"/>
      <c r="K356" s="40"/>
      <c r="L356" s="44"/>
      <c r="M356" s="236"/>
      <c r="N356" s="237"/>
      <c r="O356" s="91"/>
      <c r="P356" s="91"/>
      <c r="Q356" s="91"/>
      <c r="R356" s="91"/>
      <c r="S356" s="91"/>
      <c r="T356" s="92"/>
      <c r="U356" s="38"/>
      <c r="V356" s="38"/>
      <c r="W356" s="38"/>
      <c r="X356" s="38"/>
      <c r="Y356" s="38"/>
      <c r="Z356" s="38"/>
      <c r="AA356" s="38"/>
      <c r="AB356" s="38"/>
      <c r="AC356" s="38"/>
      <c r="AD356" s="38"/>
      <c r="AE356" s="38"/>
      <c r="AT356" s="17" t="s">
        <v>147</v>
      </c>
      <c r="AU356" s="17" t="s">
        <v>86</v>
      </c>
    </row>
    <row r="357" s="2" customFormat="1">
      <c r="A357" s="38"/>
      <c r="B357" s="39"/>
      <c r="C357" s="40"/>
      <c r="D357" s="238" t="s">
        <v>149</v>
      </c>
      <c r="E357" s="40"/>
      <c r="F357" s="239" t="s">
        <v>447</v>
      </c>
      <c r="G357" s="40"/>
      <c r="H357" s="40"/>
      <c r="I357" s="235"/>
      <c r="J357" s="40"/>
      <c r="K357" s="40"/>
      <c r="L357" s="44"/>
      <c r="M357" s="236"/>
      <c r="N357" s="237"/>
      <c r="O357" s="91"/>
      <c r="P357" s="91"/>
      <c r="Q357" s="91"/>
      <c r="R357" s="91"/>
      <c r="S357" s="91"/>
      <c r="T357" s="92"/>
      <c r="U357" s="38"/>
      <c r="V357" s="38"/>
      <c r="W357" s="38"/>
      <c r="X357" s="38"/>
      <c r="Y357" s="38"/>
      <c r="Z357" s="38"/>
      <c r="AA357" s="38"/>
      <c r="AB357" s="38"/>
      <c r="AC357" s="38"/>
      <c r="AD357" s="38"/>
      <c r="AE357" s="38"/>
      <c r="AT357" s="17" t="s">
        <v>149</v>
      </c>
      <c r="AU357" s="17" t="s">
        <v>86</v>
      </c>
    </row>
    <row r="358" s="13" customFormat="1">
      <c r="A358" s="13"/>
      <c r="B358" s="240"/>
      <c r="C358" s="241"/>
      <c r="D358" s="233" t="s">
        <v>177</v>
      </c>
      <c r="E358" s="242" t="s">
        <v>1</v>
      </c>
      <c r="F358" s="243" t="s">
        <v>225</v>
      </c>
      <c r="G358" s="241"/>
      <c r="H358" s="242" t="s">
        <v>1</v>
      </c>
      <c r="I358" s="244"/>
      <c r="J358" s="241"/>
      <c r="K358" s="241"/>
      <c r="L358" s="245"/>
      <c r="M358" s="246"/>
      <c r="N358" s="247"/>
      <c r="O358" s="247"/>
      <c r="P358" s="247"/>
      <c r="Q358" s="247"/>
      <c r="R358" s="247"/>
      <c r="S358" s="247"/>
      <c r="T358" s="248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9" t="s">
        <v>177</v>
      </c>
      <c r="AU358" s="249" t="s">
        <v>86</v>
      </c>
      <c r="AV358" s="13" t="s">
        <v>84</v>
      </c>
      <c r="AW358" s="13" t="s">
        <v>32</v>
      </c>
      <c r="AX358" s="13" t="s">
        <v>76</v>
      </c>
      <c r="AY358" s="249" t="s">
        <v>138</v>
      </c>
    </row>
    <row r="359" s="14" customFormat="1">
      <c r="A359" s="14"/>
      <c r="B359" s="250"/>
      <c r="C359" s="251"/>
      <c r="D359" s="233" t="s">
        <v>177</v>
      </c>
      <c r="E359" s="252" t="s">
        <v>1</v>
      </c>
      <c r="F359" s="253" t="s">
        <v>86</v>
      </c>
      <c r="G359" s="251"/>
      <c r="H359" s="254">
        <v>2</v>
      </c>
      <c r="I359" s="255"/>
      <c r="J359" s="251"/>
      <c r="K359" s="251"/>
      <c r="L359" s="256"/>
      <c r="M359" s="257"/>
      <c r="N359" s="258"/>
      <c r="O359" s="258"/>
      <c r="P359" s="258"/>
      <c r="Q359" s="258"/>
      <c r="R359" s="258"/>
      <c r="S359" s="258"/>
      <c r="T359" s="259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0" t="s">
        <v>177</v>
      </c>
      <c r="AU359" s="260" t="s">
        <v>86</v>
      </c>
      <c r="AV359" s="14" t="s">
        <v>86</v>
      </c>
      <c r="AW359" s="14" t="s">
        <v>32</v>
      </c>
      <c r="AX359" s="14" t="s">
        <v>76</v>
      </c>
      <c r="AY359" s="260" t="s">
        <v>138</v>
      </c>
    </row>
    <row r="360" s="15" customFormat="1">
      <c r="A360" s="15"/>
      <c r="B360" s="261"/>
      <c r="C360" s="262"/>
      <c r="D360" s="233" t="s">
        <v>177</v>
      </c>
      <c r="E360" s="263" t="s">
        <v>1</v>
      </c>
      <c r="F360" s="264" t="s">
        <v>180</v>
      </c>
      <c r="G360" s="262"/>
      <c r="H360" s="265">
        <v>2</v>
      </c>
      <c r="I360" s="266"/>
      <c r="J360" s="262"/>
      <c r="K360" s="262"/>
      <c r="L360" s="267"/>
      <c r="M360" s="268"/>
      <c r="N360" s="269"/>
      <c r="O360" s="269"/>
      <c r="P360" s="269"/>
      <c r="Q360" s="269"/>
      <c r="R360" s="269"/>
      <c r="S360" s="269"/>
      <c r="T360" s="270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T360" s="271" t="s">
        <v>177</v>
      </c>
      <c r="AU360" s="271" t="s">
        <v>86</v>
      </c>
      <c r="AV360" s="15" t="s">
        <v>145</v>
      </c>
      <c r="AW360" s="15" t="s">
        <v>32</v>
      </c>
      <c r="AX360" s="15" t="s">
        <v>84</v>
      </c>
      <c r="AY360" s="271" t="s">
        <v>138</v>
      </c>
    </row>
    <row r="361" s="2" customFormat="1" ht="33" customHeight="1">
      <c r="A361" s="38"/>
      <c r="B361" s="39"/>
      <c r="C361" s="219" t="s">
        <v>448</v>
      </c>
      <c r="D361" s="219" t="s">
        <v>141</v>
      </c>
      <c r="E361" s="220" t="s">
        <v>449</v>
      </c>
      <c r="F361" s="221" t="s">
        <v>450</v>
      </c>
      <c r="G361" s="222" t="s">
        <v>144</v>
      </c>
      <c r="H361" s="223">
        <v>21</v>
      </c>
      <c r="I361" s="224"/>
      <c r="J361" s="225">
        <f>ROUND(I361*H361,2)</f>
        <v>0</v>
      </c>
      <c r="K361" s="226"/>
      <c r="L361" s="44"/>
      <c r="M361" s="227" t="s">
        <v>1</v>
      </c>
      <c r="N361" s="228" t="s">
        <v>41</v>
      </c>
      <c r="O361" s="91"/>
      <c r="P361" s="229">
        <f>O361*H361</f>
        <v>0</v>
      </c>
      <c r="Q361" s="229">
        <v>0.0044600000000000004</v>
      </c>
      <c r="R361" s="229">
        <f>Q361*H361</f>
        <v>0.093660000000000007</v>
      </c>
      <c r="S361" s="229">
        <v>0</v>
      </c>
      <c r="T361" s="230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231" t="s">
        <v>179</v>
      </c>
      <c r="AT361" s="231" t="s">
        <v>141</v>
      </c>
      <c r="AU361" s="231" t="s">
        <v>86</v>
      </c>
      <c r="AY361" s="17" t="s">
        <v>138</v>
      </c>
      <c r="BE361" s="232">
        <f>IF(N361="základní",J361,0)</f>
        <v>0</v>
      </c>
      <c r="BF361" s="232">
        <f>IF(N361="snížená",J361,0)</f>
        <v>0</v>
      </c>
      <c r="BG361" s="232">
        <f>IF(N361="zákl. přenesená",J361,0)</f>
        <v>0</v>
      </c>
      <c r="BH361" s="232">
        <f>IF(N361="sníž. přenesená",J361,0)</f>
        <v>0</v>
      </c>
      <c r="BI361" s="232">
        <f>IF(N361="nulová",J361,0)</f>
        <v>0</v>
      </c>
      <c r="BJ361" s="17" t="s">
        <v>84</v>
      </c>
      <c r="BK361" s="232">
        <f>ROUND(I361*H361,2)</f>
        <v>0</v>
      </c>
      <c r="BL361" s="17" t="s">
        <v>179</v>
      </c>
      <c r="BM361" s="231" t="s">
        <v>451</v>
      </c>
    </row>
    <row r="362" s="2" customFormat="1">
      <c r="A362" s="38"/>
      <c r="B362" s="39"/>
      <c r="C362" s="40"/>
      <c r="D362" s="233" t="s">
        <v>147</v>
      </c>
      <c r="E362" s="40"/>
      <c r="F362" s="234" t="s">
        <v>450</v>
      </c>
      <c r="G362" s="40"/>
      <c r="H362" s="40"/>
      <c r="I362" s="235"/>
      <c r="J362" s="40"/>
      <c r="K362" s="40"/>
      <c r="L362" s="44"/>
      <c r="M362" s="236"/>
      <c r="N362" s="237"/>
      <c r="O362" s="91"/>
      <c r="P362" s="91"/>
      <c r="Q362" s="91"/>
      <c r="R362" s="91"/>
      <c r="S362" s="91"/>
      <c r="T362" s="92"/>
      <c r="U362" s="38"/>
      <c r="V362" s="38"/>
      <c r="W362" s="38"/>
      <c r="X362" s="38"/>
      <c r="Y362" s="38"/>
      <c r="Z362" s="38"/>
      <c r="AA362" s="38"/>
      <c r="AB362" s="38"/>
      <c r="AC362" s="38"/>
      <c r="AD362" s="38"/>
      <c r="AE362" s="38"/>
      <c r="AT362" s="17" t="s">
        <v>147</v>
      </c>
      <c r="AU362" s="17" t="s">
        <v>86</v>
      </c>
    </row>
    <row r="363" s="14" customFormat="1">
      <c r="A363" s="14"/>
      <c r="B363" s="250"/>
      <c r="C363" s="251"/>
      <c r="D363" s="233" t="s">
        <v>177</v>
      </c>
      <c r="E363" s="252" t="s">
        <v>1</v>
      </c>
      <c r="F363" s="253" t="s">
        <v>7</v>
      </c>
      <c r="G363" s="251"/>
      <c r="H363" s="254">
        <v>21</v>
      </c>
      <c r="I363" s="255"/>
      <c r="J363" s="251"/>
      <c r="K363" s="251"/>
      <c r="L363" s="256"/>
      <c r="M363" s="257"/>
      <c r="N363" s="258"/>
      <c r="O363" s="258"/>
      <c r="P363" s="258"/>
      <c r="Q363" s="258"/>
      <c r="R363" s="258"/>
      <c r="S363" s="258"/>
      <c r="T363" s="259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0" t="s">
        <v>177</v>
      </c>
      <c r="AU363" s="260" t="s">
        <v>86</v>
      </c>
      <c r="AV363" s="14" t="s">
        <v>86</v>
      </c>
      <c r="AW363" s="14" t="s">
        <v>32</v>
      </c>
      <c r="AX363" s="14" t="s">
        <v>76</v>
      </c>
      <c r="AY363" s="260" t="s">
        <v>138</v>
      </c>
    </row>
    <row r="364" s="15" customFormat="1">
      <c r="A364" s="15"/>
      <c r="B364" s="261"/>
      <c r="C364" s="262"/>
      <c r="D364" s="233" t="s">
        <v>177</v>
      </c>
      <c r="E364" s="263" t="s">
        <v>1</v>
      </c>
      <c r="F364" s="264" t="s">
        <v>180</v>
      </c>
      <c r="G364" s="262"/>
      <c r="H364" s="265">
        <v>21</v>
      </c>
      <c r="I364" s="266"/>
      <c r="J364" s="262"/>
      <c r="K364" s="262"/>
      <c r="L364" s="267"/>
      <c r="M364" s="268"/>
      <c r="N364" s="269"/>
      <c r="O364" s="269"/>
      <c r="P364" s="269"/>
      <c r="Q364" s="269"/>
      <c r="R364" s="269"/>
      <c r="S364" s="269"/>
      <c r="T364" s="270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T364" s="271" t="s">
        <v>177</v>
      </c>
      <c r="AU364" s="271" t="s">
        <v>86</v>
      </c>
      <c r="AV364" s="15" t="s">
        <v>145</v>
      </c>
      <c r="AW364" s="15" t="s">
        <v>32</v>
      </c>
      <c r="AX364" s="15" t="s">
        <v>84</v>
      </c>
      <c r="AY364" s="271" t="s">
        <v>138</v>
      </c>
    </row>
    <row r="365" s="2" customFormat="1" ht="21.75" customHeight="1">
      <c r="A365" s="38"/>
      <c r="B365" s="39"/>
      <c r="C365" s="219" t="s">
        <v>452</v>
      </c>
      <c r="D365" s="219" t="s">
        <v>141</v>
      </c>
      <c r="E365" s="220" t="s">
        <v>453</v>
      </c>
      <c r="F365" s="221" t="s">
        <v>454</v>
      </c>
      <c r="G365" s="222" t="s">
        <v>220</v>
      </c>
      <c r="H365" s="223">
        <v>23</v>
      </c>
      <c r="I365" s="224"/>
      <c r="J365" s="225">
        <f>ROUND(I365*H365,2)</f>
        <v>0</v>
      </c>
      <c r="K365" s="226"/>
      <c r="L365" s="44"/>
      <c r="M365" s="227" t="s">
        <v>1</v>
      </c>
      <c r="N365" s="228" t="s">
        <v>41</v>
      </c>
      <c r="O365" s="91"/>
      <c r="P365" s="229">
        <f>O365*H365</f>
        <v>0</v>
      </c>
      <c r="Q365" s="229">
        <v>0</v>
      </c>
      <c r="R365" s="229">
        <f>Q365*H365</f>
        <v>0</v>
      </c>
      <c r="S365" s="229">
        <v>0</v>
      </c>
      <c r="T365" s="230">
        <f>S365*H365</f>
        <v>0</v>
      </c>
      <c r="U365" s="38"/>
      <c r="V365" s="38"/>
      <c r="W365" s="38"/>
      <c r="X365" s="38"/>
      <c r="Y365" s="38"/>
      <c r="Z365" s="38"/>
      <c r="AA365" s="38"/>
      <c r="AB365" s="38"/>
      <c r="AC365" s="38"/>
      <c r="AD365" s="38"/>
      <c r="AE365" s="38"/>
      <c r="AR365" s="231" t="s">
        <v>179</v>
      </c>
      <c r="AT365" s="231" t="s">
        <v>141</v>
      </c>
      <c r="AU365" s="231" t="s">
        <v>86</v>
      </c>
      <c r="AY365" s="17" t="s">
        <v>138</v>
      </c>
      <c r="BE365" s="232">
        <f>IF(N365="základní",J365,0)</f>
        <v>0</v>
      </c>
      <c r="BF365" s="232">
        <f>IF(N365="snížená",J365,0)</f>
        <v>0</v>
      </c>
      <c r="BG365" s="232">
        <f>IF(N365="zákl. přenesená",J365,0)</f>
        <v>0</v>
      </c>
      <c r="BH365" s="232">
        <f>IF(N365="sníž. přenesená",J365,0)</f>
        <v>0</v>
      </c>
      <c r="BI365" s="232">
        <f>IF(N365="nulová",J365,0)</f>
        <v>0</v>
      </c>
      <c r="BJ365" s="17" t="s">
        <v>84</v>
      </c>
      <c r="BK365" s="232">
        <f>ROUND(I365*H365,2)</f>
        <v>0</v>
      </c>
      <c r="BL365" s="17" t="s">
        <v>179</v>
      </c>
      <c r="BM365" s="231" t="s">
        <v>455</v>
      </c>
    </row>
    <row r="366" s="2" customFormat="1">
      <c r="A366" s="38"/>
      <c r="B366" s="39"/>
      <c r="C366" s="40"/>
      <c r="D366" s="233" t="s">
        <v>147</v>
      </c>
      <c r="E366" s="40"/>
      <c r="F366" s="234" t="s">
        <v>456</v>
      </c>
      <c r="G366" s="40"/>
      <c r="H366" s="40"/>
      <c r="I366" s="235"/>
      <c r="J366" s="40"/>
      <c r="K366" s="40"/>
      <c r="L366" s="44"/>
      <c r="M366" s="236"/>
      <c r="N366" s="237"/>
      <c r="O366" s="91"/>
      <c r="P366" s="91"/>
      <c r="Q366" s="91"/>
      <c r="R366" s="91"/>
      <c r="S366" s="91"/>
      <c r="T366" s="92"/>
      <c r="U366" s="38"/>
      <c r="V366" s="38"/>
      <c r="W366" s="38"/>
      <c r="X366" s="38"/>
      <c r="Y366" s="38"/>
      <c r="Z366" s="38"/>
      <c r="AA366" s="38"/>
      <c r="AB366" s="38"/>
      <c r="AC366" s="38"/>
      <c r="AD366" s="38"/>
      <c r="AE366" s="38"/>
      <c r="AT366" s="17" t="s">
        <v>147</v>
      </c>
      <c r="AU366" s="17" t="s">
        <v>86</v>
      </c>
    </row>
    <row r="367" s="2" customFormat="1">
      <c r="A367" s="38"/>
      <c r="B367" s="39"/>
      <c r="C367" s="40"/>
      <c r="D367" s="238" t="s">
        <v>149</v>
      </c>
      <c r="E367" s="40"/>
      <c r="F367" s="239" t="s">
        <v>457</v>
      </c>
      <c r="G367" s="40"/>
      <c r="H367" s="40"/>
      <c r="I367" s="235"/>
      <c r="J367" s="40"/>
      <c r="K367" s="40"/>
      <c r="L367" s="44"/>
      <c r="M367" s="236"/>
      <c r="N367" s="237"/>
      <c r="O367" s="91"/>
      <c r="P367" s="91"/>
      <c r="Q367" s="91"/>
      <c r="R367" s="91"/>
      <c r="S367" s="91"/>
      <c r="T367" s="92"/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T367" s="17" t="s">
        <v>149</v>
      </c>
      <c r="AU367" s="17" t="s">
        <v>86</v>
      </c>
    </row>
    <row r="368" s="14" customFormat="1">
      <c r="A368" s="14"/>
      <c r="B368" s="250"/>
      <c r="C368" s="251"/>
      <c r="D368" s="233" t="s">
        <v>177</v>
      </c>
      <c r="E368" s="252" t="s">
        <v>1</v>
      </c>
      <c r="F368" s="253" t="s">
        <v>296</v>
      </c>
      <c r="G368" s="251"/>
      <c r="H368" s="254">
        <v>23</v>
      </c>
      <c r="I368" s="255"/>
      <c r="J368" s="251"/>
      <c r="K368" s="251"/>
      <c r="L368" s="256"/>
      <c r="M368" s="257"/>
      <c r="N368" s="258"/>
      <c r="O368" s="258"/>
      <c r="P368" s="258"/>
      <c r="Q368" s="258"/>
      <c r="R368" s="258"/>
      <c r="S368" s="258"/>
      <c r="T368" s="259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0" t="s">
        <v>177</v>
      </c>
      <c r="AU368" s="260" t="s">
        <v>86</v>
      </c>
      <c r="AV368" s="14" t="s">
        <v>86</v>
      </c>
      <c r="AW368" s="14" t="s">
        <v>32</v>
      </c>
      <c r="AX368" s="14" t="s">
        <v>76</v>
      </c>
      <c r="AY368" s="260" t="s">
        <v>138</v>
      </c>
    </row>
    <row r="369" s="15" customFormat="1">
      <c r="A369" s="15"/>
      <c r="B369" s="261"/>
      <c r="C369" s="262"/>
      <c r="D369" s="233" t="s">
        <v>177</v>
      </c>
      <c r="E369" s="263" t="s">
        <v>1</v>
      </c>
      <c r="F369" s="264" t="s">
        <v>180</v>
      </c>
      <c r="G369" s="262"/>
      <c r="H369" s="265">
        <v>23</v>
      </c>
      <c r="I369" s="266"/>
      <c r="J369" s="262"/>
      <c r="K369" s="262"/>
      <c r="L369" s="267"/>
      <c r="M369" s="268"/>
      <c r="N369" s="269"/>
      <c r="O369" s="269"/>
      <c r="P369" s="269"/>
      <c r="Q369" s="269"/>
      <c r="R369" s="269"/>
      <c r="S369" s="269"/>
      <c r="T369" s="270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T369" s="271" t="s">
        <v>177</v>
      </c>
      <c r="AU369" s="271" t="s">
        <v>86</v>
      </c>
      <c r="AV369" s="15" t="s">
        <v>145</v>
      </c>
      <c r="AW369" s="15" t="s">
        <v>32</v>
      </c>
      <c r="AX369" s="15" t="s">
        <v>84</v>
      </c>
      <c r="AY369" s="271" t="s">
        <v>138</v>
      </c>
    </row>
    <row r="370" s="2" customFormat="1" ht="24.15" customHeight="1">
      <c r="A370" s="38"/>
      <c r="B370" s="39"/>
      <c r="C370" s="219" t="s">
        <v>458</v>
      </c>
      <c r="D370" s="219" t="s">
        <v>141</v>
      </c>
      <c r="E370" s="220" t="s">
        <v>459</v>
      </c>
      <c r="F370" s="221" t="s">
        <v>460</v>
      </c>
      <c r="G370" s="222" t="s">
        <v>220</v>
      </c>
      <c r="H370" s="223">
        <v>1</v>
      </c>
      <c r="I370" s="224"/>
      <c r="J370" s="225">
        <f>ROUND(I370*H370,2)</f>
        <v>0</v>
      </c>
      <c r="K370" s="226"/>
      <c r="L370" s="44"/>
      <c r="M370" s="227" t="s">
        <v>1</v>
      </c>
      <c r="N370" s="228" t="s">
        <v>41</v>
      </c>
      <c r="O370" s="91"/>
      <c r="P370" s="229">
        <f>O370*H370</f>
        <v>0</v>
      </c>
      <c r="Q370" s="229">
        <v>0</v>
      </c>
      <c r="R370" s="229">
        <f>Q370*H370</f>
        <v>0</v>
      </c>
      <c r="S370" s="229">
        <v>0</v>
      </c>
      <c r="T370" s="230">
        <f>S370*H370</f>
        <v>0</v>
      </c>
      <c r="U370" s="38"/>
      <c r="V370" s="38"/>
      <c r="W370" s="38"/>
      <c r="X370" s="38"/>
      <c r="Y370" s="38"/>
      <c r="Z370" s="38"/>
      <c r="AA370" s="38"/>
      <c r="AB370" s="38"/>
      <c r="AC370" s="38"/>
      <c r="AD370" s="38"/>
      <c r="AE370" s="38"/>
      <c r="AR370" s="231" t="s">
        <v>179</v>
      </c>
      <c r="AT370" s="231" t="s">
        <v>141</v>
      </c>
      <c r="AU370" s="231" t="s">
        <v>86</v>
      </c>
      <c r="AY370" s="17" t="s">
        <v>138</v>
      </c>
      <c r="BE370" s="232">
        <f>IF(N370="základní",J370,0)</f>
        <v>0</v>
      </c>
      <c r="BF370" s="232">
        <f>IF(N370="snížená",J370,0)</f>
        <v>0</v>
      </c>
      <c r="BG370" s="232">
        <f>IF(N370="zákl. přenesená",J370,0)</f>
        <v>0</v>
      </c>
      <c r="BH370" s="232">
        <f>IF(N370="sníž. přenesená",J370,0)</f>
        <v>0</v>
      </c>
      <c r="BI370" s="232">
        <f>IF(N370="nulová",J370,0)</f>
        <v>0</v>
      </c>
      <c r="BJ370" s="17" t="s">
        <v>84</v>
      </c>
      <c r="BK370" s="232">
        <f>ROUND(I370*H370,2)</f>
        <v>0</v>
      </c>
      <c r="BL370" s="17" t="s">
        <v>179</v>
      </c>
      <c r="BM370" s="231" t="s">
        <v>461</v>
      </c>
    </row>
    <row r="371" s="2" customFormat="1">
      <c r="A371" s="38"/>
      <c r="B371" s="39"/>
      <c r="C371" s="40"/>
      <c r="D371" s="233" t="s">
        <v>147</v>
      </c>
      <c r="E371" s="40"/>
      <c r="F371" s="234" t="s">
        <v>462</v>
      </c>
      <c r="G371" s="40"/>
      <c r="H371" s="40"/>
      <c r="I371" s="235"/>
      <c r="J371" s="40"/>
      <c r="K371" s="40"/>
      <c r="L371" s="44"/>
      <c r="M371" s="236"/>
      <c r="N371" s="237"/>
      <c r="O371" s="91"/>
      <c r="P371" s="91"/>
      <c r="Q371" s="91"/>
      <c r="R371" s="91"/>
      <c r="S371" s="91"/>
      <c r="T371" s="92"/>
      <c r="U371" s="38"/>
      <c r="V371" s="38"/>
      <c r="W371" s="38"/>
      <c r="X371" s="38"/>
      <c r="Y371" s="38"/>
      <c r="Z371" s="38"/>
      <c r="AA371" s="38"/>
      <c r="AB371" s="38"/>
      <c r="AC371" s="38"/>
      <c r="AD371" s="38"/>
      <c r="AE371" s="38"/>
      <c r="AT371" s="17" t="s">
        <v>147</v>
      </c>
      <c r="AU371" s="17" t="s">
        <v>86</v>
      </c>
    </row>
    <row r="372" s="2" customFormat="1">
      <c r="A372" s="38"/>
      <c r="B372" s="39"/>
      <c r="C372" s="40"/>
      <c r="D372" s="238" t="s">
        <v>149</v>
      </c>
      <c r="E372" s="40"/>
      <c r="F372" s="239" t="s">
        <v>463</v>
      </c>
      <c r="G372" s="40"/>
      <c r="H372" s="40"/>
      <c r="I372" s="235"/>
      <c r="J372" s="40"/>
      <c r="K372" s="40"/>
      <c r="L372" s="44"/>
      <c r="M372" s="236"/>
      <c r="N372" s="237"/>
      <c r="O372" s="91"/>
      <c r="P372" s="91"/>
      <c r="Q372" s="91"/>
      <c r="R372" s="91"/>
      <c r="S372" s="91"/>
      <c r="T372" s="92"/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T372" s="17" t="s">
        <v>149</v>
      </c>
      <c r="AU372" s="17" t="s">
        <v>86</v>
      </c>
    </row>
    <row r="373" s="14" customFormat="1">
      <c r="A373" s="14"/>
      <c r="B373" s="250"/>
      <c r="C373" s="251"/>
      <c r="D373" s="233" t="s">
        <v>177</v>
      </c>
      <c r="E373" s="252" t="s">
        <v>1</v>
      </c>
      <c r="F373" s="253" t="s">
        <v>84</v>
      </c>
      <c r="G373" s="251"/>
      <c r="H373" s="254">
        <v>1</v>
      </c>
      <c r="I373" s="255"/>
      <c r="J373" s="251"/>
      <c r="K373" s="251"/>
      <c r="L373" s="256"/>
      <c r="M373" s="257"/>
      <c r="N373" s="258"/>
      <c r="O373" s="258"/>
      <c r="P373" s="258"/>
      <c r="Q373" s="258"/>
      <c r="R373" s="258"/>
      <c r="S373" s="258"/>
      <c r="T373" s="259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0" t="s">
        <v>177</v>
      </c>
      <c r="AU373" s="260" t="s">
        <v>86</v>
      </c>
      <c r="AV373" s="14" t="s">
        <v>86</v>
      </c>
      <c r="AW373" s="14" t="s">
        <v>32</v>
      </c>
      <c r="AX373" s="14" t="s">
        <v>76</v>
      </c>
      <c r="AY373" s="260" t="s">
        <v>138</v>
      </c>
    </row>
    <row r="374" s="15" customFormat="1">
      <c r="A374" s="15"/>
      <c r="B374" s="261"/>
      <c r="C374" s="262"/>
      <c r="D374" s="233" t="s">
        <v>177</v>
      </c>
      <c r="E374" s="263" t="s">
        <v>1</v>
      </c>
      <c r="F374" s="264" t="s">
        <v>180</v>
      </c>
      <c r="G374" s="262"/>
      <c r="H374" s="265">
        <v>1</v>
      </c>
      <c r="I374" s="266"/>
      <c r="J374" s="262"/>
      <c r="K374" s="262"/>
      <c r="L374" s="267"/>
      <c r="M374" s="268"/>
      <c r="N374" s="269"/>
      <c r="O374" s="269"/>
      <c r="P374" s="269"/>
      <c r="Q374" s="269"/>
      <c r="R374" s="269"/>
      <c r="S374" s="269"/>
      <c r="T374" s="270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T374" s="271" t="s">
        <v>177</v>
      </c>
      <c r="AU374" s="271" t="s">
        <v>86</v>
      </c>
      <c r="AV374" s="15" t="s">
        <v>145</v>
      </c>
      <c r="AW374" s="15" t="s">
        <v>32</v>
      </c>
      <c r="AX374" s="15" t="s">
        <v>84</v>
      </c>
      <c r="AY374" s="271" t="s">
        <v>138</v>
      </c>
    </row>
    <row r="375" s="2" customFormat="1" ht="24.15" customHeight="1">
      <c r="A375" s="38"/>
      <c r="B375" s="39"/>
      <c r="C375" s="219" t="s">
        <v>464</v>
      </c>
      <c r="D375" s="219" t="s">
        <v>141</v>
      </c>
      <c r="E375" s="220" t="s">
        <v>465</v>
      </c>
      <c r="F375" s="221" t="s">
        <v>466</v>
      </c>
      <c r="G375" s="222" t="s">
        <v>220</v>
      </c>
      <c r="H375" s="223">
        <v>25</v>
      </c>
      <c r="I375" s="224"/>
      <c r="J375" s="225">
        <f>ROUND(I375*H375,2)</f>
        <v>0</v>
      </c>
      <c r="K375" s="226"/>
      <c r="L375" s="44"/>
      <c r="M375" s="227" t="s">
        <v>1</v>
      </c>
      <c r="N375" s="228" t="s">
        <v>41</v>
      </c>
      <c r="O375" s="91"/>
      <c r="P375" s="229">
        <f>O375*H375</f>
        <v>0</v>
      </c>
      <c r="Q375" s="229">
        <v>0</v>
      </c>
      <c r="R375" s="229">
        <f>Q375*H375</f>
        <v>0</v>
      </c>
      <c r="S375" s="229">
        <v>0</v>
      </c>
      <c r="T375" s="230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231" t="s">
        <v>179</v>
      </c>
      <c r="AT375" s="231" t="s">
        <v>141</v>
      </c>
      <c r="AU375" s="231" t="s">
        <v>86</v>
      </c>
      <c r="AY375" s="17" t="s">
        <v>138</v>
      </c>
      <c r="BE375" s="232">
        <f>IF(N375="základní",J375,0)</f>
        <v>0</v>
      </c>
      <c r="BF375" s="232">
        <f>IF(N375="snížená",J375,0)</f>
        <v>0</v>
      </c>
      <c r="BG375" s="232">
        <f>IF(N375="zákl. přenesená",J375,0)</f>
        <v>0</v>
      </c>
      <c r="BH375" s="232">
        <f>IF(N375="sníž. přenesená",J375,0)</f>
        <v>0</v>
      </c>
      <c r="BI375" s="232">
        <f>IF(N375="nulová",J375,0)</f>
        <v>0</v>
      </c>
      <c r="BJ375" s="17" t="s">
        <v>84</v>
      </c>
      <c r="BK375" s="232">
        <f>ROUND(I375*H375,2)</f>
        <v>0</v>
      </c>
      <c r="BL375" s="17" t="s">
        <v>179</v>
      </c>
      <c r="BM375" s="231" t="s">
        <v>467</v>
      </c>
    </row>
    <row r="376" s="2" customFormat="1">
      <c r="A376" s="38"/>
      <c r="B376" s="39"/>
      <c r="C376" s="40"/>
      <c r="D376" s="233" t="s">
        <v>147</v>
      </c>
      <c r="E376" s="40"/>
      <c r="F376" s="234" t="s">
        <v>468</v>
      </c>
      <c r="G376" s="40"/>
      <c r="H376" s="40"/>
      <c r="I376" s="235"/>
      <c r="J376" s="40"/>
      <c r="K376" s="40"/>
      <c r="L376" s="44"/>
      <c r="M376" s="236"/>
      <c r="N376" s="237"/>
      <c r="O376" s="91"/>
      <c r="P376" s="91"/>
      <c r="Q376" s="91"/>
      <c r="R376" s="91"/>
      <c r="S376" s="91"/>
      <c r="T376" s="92"/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T376" s="17" t="s">
        <v>147</v>
      </c>
      <c r="AU376" s="17" t="s">
        <v>86</v>
      </c>
    </row>
    <row r="377" s="2" customFormat="1">
      <c r="A377" s="38"/>
      <c r="B377" s="39"/>
      <c r="C377" s="40"/>
      <c r="D377" s="238" t="s">
        <v>149</v>
      </c>
      <c r="E377" s="40"/>
      <c r="F377" s="239" t="s">
        <v>469</v>
      </c>
      <c r="G377" s="40"/>
      <c r="H377" s="40"/>
      <c r="I377" s="235"/>
      <c r="J377" s="40"/>
      <c r="K377" s="40"/>
      <c r="L377" s="44"/>
      <c r="M377" s="236"/>
      <c r="N377" s="237"/>
      <c r="O377" s="91"/>
      <c r="P377" s="91"/>
      <c r="Q377" s="91"/>
      <c r="R377" s="91"/>
      <c r="S377" s="91"/>
      <c r="T377" s="92"/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T377" s="17" t="s">
        <v>149</v>
      </c>
      <c r="AU377" s="17" t="s">
        <v>86</v>
      </c>
    </row>
    <row r="378" s="14" customFormat="1">
      <c r="A378" s="14"/>
      <c r="B378" s="250"/>
      <c r="C378" s="251"/>
      <c r="D378" s="233" t="s">
        <v>177</v>
      </c>
      <c r="E378" s="252" t="s">
        <v>1</v>
      </c>
      <c r="F378" s="253" t="s">
        <v>308</v>
      </c>
      <c r="G378" s="251"/>
      <c r="H378" s="254">
        <v>25</v>
      </c>
      <c r="I378" s="255"/>
      <c r="J378" s="251"/>
      <c r="K378" s="251"/>
      <c r="L378" s="256"/>
      <c r="M378" s="257"/>
      <c r="N378" s="258"/>
      <c r="O378" s="258"/>
      <c r="P378" s="258"/>
      <c r="Q378" s="258"/>
      <c r="R378" s="258"/>
      <c r="S378" s="258"/>
      <c r="T378" s="259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T378" s="260" t="s">
        <v>177</v>
      </c>
      <c r="AU378" s="260" t="s">
        <v>86</v>
      </c>
      <c r="AV378" s="14" t="s">
        <v>86</v>
      </c>
      <c r="AW378" s="14" t="s">
        <v>32</v>
      </c>
      <c r="AX378" s="14" t="s">
        <v>76</v>
      </c>
      <c r="AY378" s="260" t="s">
        <v>138</v>
      </c>
    </row>
    <row r="379" s="15" customFormat="1">
      <c r="A379" s="15"/>
      <c r="B379" s="261"/>
      <c r="C379" s="262"/>
      <c r="D379" s="233" t="s">
        <v>177</v>
      </c>
      <c r="E379" s="263" t="s">
        <v>1</v>
      </c>
      <c r="F379" s="264" t="s">
        <v>180</v>
      </c>
      <c r="G379" s="262"/>
      <c r="H379" s="265">
        <v>25</v>
      </c>
      <c r="I379" s="266"/>
      <c r="J379" s="262"/>
      <c r="K379" s="262"/>
      <c r="L379" s="267"/>
      <c r="M379" s="268"/>
      <c r="N379" s="269"/>
      <c r="O379" s="269"/>
      <c r="P379" s="269"/>
      <c r="Q379" s="269"/>
      <c r="R379" s="269"/>
      <c r="S379" s="269"/>
      <c r="T379" s="270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T379" s="271" t="s">
        <v>177</v>
      </c>
      <c r="AU379" s="271" t="s">
        <v>86</v>
      </c>
      <c r="AV379" s="15" t="s">
        <v>145</v>
      </c>
      <c r="AW379" s="15" t="s">
        <v>32</v>
      </c>
      <c r="AX379" s="15" t="s">
        <v>84</v>
      </c>
      <c r="AY379" s="271" t="s">
        <v>138</v>
      </c>
    </row>
    <row r="380" s="2" customFormat="1" ht="24.15" customHeight="1">
      <c r="A380" s="38"/>
      <c r="B380" s="39"/>
      <c r="C380" s="219" t="s">
        <v>470</v>
      </c>
      <c r="D380" s="219" t="s">
        <v>141</v>
      </c>
      <c r="E380" s="220" t="s">
        <v>471</v>
      </c>
      <c r="F380" s="221" t="s">
        <v>472</v>
      </c>
      <c r="G380" s="222" t="s">
        <v>220</v>
      </c>
      <c r="H380" s="223">
        <v>2</v>
      </c>
      <c r="I380" s="224"/>
      <c r="J380" s="225">
        <f>ROUND(I380*H380,2)</f>
        <v>0</v>
      </c>
      <c r="K380" s="226"/>
      <c r="L380" s="44"/>
      <c r="M380" s="227" t="s">
        <v>1</v>
      </c>
      <c r="N380" s="228" t="s">
        <v>41</v>
      </c>
      <c r="O380" s="91"/>
      <c r="P380" s="229">
        <f>O380*H380</f>
        <v>0</v>
      </c>
      <c r="Q380" s="229">
        <v>0</v>
      </c>
      <c r="R380" s="229">
        <f>Q380*H380</f>
        <v>0</v>
      </c>
      <c r="S380" s="229">
        <v>0</v>
      </c>
      <c r="T380" s="230">
        <f>S380*H380</f>
        <v>0</v>
      </c>
      <c r="U380" s="38"/>
      <c r="V380" s="38"/>
      <c r="W380" s="38"/>
      <c r="X380" s="38"/>
      <c r="Y380" s="38"/>
      <c r="Z380" s="38"/>
      <c r="AA380" s="38"/>
      <c r="AB380" s="38"/>
      <c r="AC380" s="38"/>
      <c r="AD380" s="38"/>
      <c r="AE380" s="38"/>
      <c r="AR380" s="231" t="s">
        <v>179</v>
      </c>
      <c r="AT380" s="231" t="s">
        <v>141</v>
      </c>
      <c r="AU380" s="231" t="s">
        <v>86</v>
      </c>
      <c r="AY380" s="17" t="s">
        <v>138</v>
      </c>
      <c r="BE380" s="232">
        <f>IF(N380="základní",J380,0)</f>
        <v>0</v>
      </c>
      <c r="BF380" s="232">
        <f>IF(N380="snížená",J380,0)</f>
        <v>0</v>
      </c>
      <c r="BG380" s="232">
        <f>IF(N380="zákl. přenesená",J380,0)</f>
        <v>0</v>
      </c>
      <c r="BH380" s="232">
        <f>IF(N380="sníž. přenesená",J380,0)</f>
        <v>0</v>
      </c>
      <c r="BI380" s="232">
        <f>IF(N380="nulová",J380,0)</f>
        <v>0</v>
      </c>
      <c r="BJ380" s="17" t="s">
        <v>84</v>
      </c>
      <c r="BK380" s="232">
        <f>ROUND(I380*H380,2)</f>
        <v>0</v>
      </c>
      <c r="BL380" s="17" t="s">
        <v>179</v>
      </c>
      <c r="BM380" s="231" t="s">
        <v>473</v>
      </c>
    </row>
    <row r="381" s="2" customFormat="1">
      <c r="A381" s="38"/>
      <c r="B381" s="39"/>
      <c r="C381" s="40"/>
      <c r="D381" s="233" t="s">
        <v>147</v>
      </c>
      <c r="E381" s="40"/>
      <c r="F381" s="234" t="s">
        <v>474</v>
      </c>
      <c r="G381" s="40"/>
      <c r="H381" s="40"/>
      <c r="I381" s="235"/>
      <c r="J381" s="40"/>
      <c r="K381" s="40"/>
      <c r="L381" s="44"/>
      <c r="M381" s="236"/>
      <c r="N381" s="237"/>
      <c r="O381" s="91"/>
      <c r="P381" s="91"/>
      <c r="Q381" s="91"/>
      <c r="R381" s="91"/>
      <c r="S381" s="91"/>
      <c r="T381" s="92"/>
      <c r="U381" s="38"/>
      <c r="V381" s="38"/>
      <c r="W381" s="38"/>
      <c r="X381" s="38"/>
      <c r="Y381" s="38"/>
      <c r="Z381" s="38"/>
      <c r="AA381" s="38"/>
      <c r="AB381" s="38"/>
      <c r="AC381" s="38"/>
      <c r="AD381" s="38"/>
      <c r="AE381" s="38"/>
      <c r="AT381" s="17" t="s">
        <v>147</v>
      </c>
      <c r="AU381" s="17" t="s">
        <v>86</v>
      </c>
    </row>
    <row r="382" s="2" customFormat="1">
      <c r="A382" s="38"/>
      <c r="B382" s="39"/>
      <c r="C382" s="40"/>
      <c r="D382" s="238" t="s">
        <v>149</v>
      </c>
      <c r="E382" s="40"/>
      <c r="F382" s="239" t="s">
        <v>475</v>
      </c>
      <c r="G382" s="40"/>
      <c r="H382" s="40"/>
      <c r="I382" s="235"/>
      <c r="J382" s="40"/>
      <c r="K382" s="40"/>
      <c r="L382" s="44"/>
      <c r="M382" s="236"/>
      <c r="N382" s="237"/>
      <c r="O382" s="91"/>
      <c r="P382" s="91"/>
      <c r="Q382" s="91"/>
      <c r="R382" s="91"/>
      <c r="S382" s="91"/>
      <c r="T382" s="92"/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T382" s="17" t="s">
        <v>149</v>
      </c>
      <c r="AU382" s="17" t="s">
        <v>86</v>
      </c>
    </row>
    <row r="383" s="14" customFormat="1">
      <c r="A383" s="14"/>
      <c r="B383" s="250"/>
      <c r="C383" s="251"/>
      <c r="D383" s="233" t="s">
        <v>177</v>
      </c>
      <c r="E383" s="252" t="s">
        <v>1</v>
      </c>
      <c r="F383" s="253" t="s">
        <v>272</v>
      </c>
      <c r="G383" s="251"/>
      <c r="H383" s="254">
        <v>2</v>
      </c>
      <c r="I383" s="255"/>
      <c r="J383" s="251"/>
      <c r="K383" s="251"/>
      <c r="L383" s="256"/>
      <c r="M383" s="257"/>
      <c r="N383" s="258"/>
      <c r="O383" s="258"/>
      <c r="P383" s="258"/>
      <c r="Q383" s="258"/>
      <c r="R383" s="258"/>
      <c r="S383" s="258"/>
      <c r="T383" s="259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0" t="s">
        <v>177</v>
      </c>
      <c r="AU383" s="260" t="s">
        <v>86</v>
      </c>
      <c r="AV383" s="14" t="s">
        <v>86</v>
      </c>
      <c r="AW383" s="14" t="s">
        <v>32</v>
      </c>
      <c r="AX383" s="14" t="s">
        <v>76</v>
      </c>
      <c r="AY383" s="260" t="s">
        <v>138</v>
      </c>
    </row>
    <row r="384" s="15" customFormat="1">
      <c r="A384" s="15"/>
      <c r="B384" s="261"/>
      <c r="C384" s="262"/>
      <c r="D384" s="233" t="s">
        <v>177</v>
      </c>
      <c r="E384" s="263" t="s">
        <v>1</v>
      </c>
      <c r="F384" s="264" t="s">
        <v>180</v>
      </c>
      <c r="G384" s="262"/>
      <c r="H384" s="265">
        <v>2</v>
      </c>
      <c r="I384" s="266"/>
      <c r="J384" s="262"/>
      <c r="K384" s="262"/>
      <c r="L384" s="267"/>
      <c r="M384" s="268"/>
      <c r="N384" s="269"/>
      <c r="O384" s="269"/>
      <c r="P384" s="269"/>
      <c r="Q384" s="269"/>
      <c r="R384" s="269"/>
      <c r="S384" s="269"/>
      <c r="T384" s="270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  <c r="AE384" s="15"/>
      <c r="AT384" s="271" t="s">
        <v>177</v>
      </c>
      <c r="AU384" s="271" t="s">
        <v>86</v>
      </c>
      <c r="AV384" s="15" t="s">
        <v>145</v>
      </c>
      <c r="AW384" s="15" t="s">
        <v>32</v>
      </c>
      <c r="AX384" s="15" t="s">
        <v>84</v>
      </c>
      <c r="AY384" s="271" t="s">
        <v>138</v>
      </c>
    </row>
    <row r="385" s="2" customFormat="1" ht="21.75" customHeight="1">
      <c r="A385" s="38"/>
      <c r="B385" s="39"/>
      <c r="C385" s="219" t="s">
        <v>476</v>
      </c>
      <c r="D385" s="219" t="s">
        <v>141</v>
      </c>
      <c r="E385" s="220" t="s">
        <v>477</v>
      </c>
      <c r="F385" s="221" t="s">
        <v>478</v>
      </c>
      <c r="G385" s="222" t="s">
        <v>144</v>
      </c>
      <c r="H385" s="223">
        <v>15</v>
      </c>
      <c r="I385" s="224"/>
      <c r="J385" s="225">
        <f>ROUND(I385*H385,2)</f>
        <v>0</v>
      </c>
      <c r="K385" s="226"/>
      <c r="L385" s="44"/>
      <c r="M385" s="227" t="s">
        <v>1</v>
      </c>
      <c r="N385" s="228" t="s">
        <v>41</v>
      </c>
      <c r="O385" s="91"/>
      <c r="P385" s="229">
        <f>O385*H385</f>
        <v>0</v>
      </c>
      <c r="Q385" s="229">
        <v>0.00054000000000000001</v>
      </c>
      <c r="R385" s="229">
        <f>Q385*H385</f>
        <v>0.0080999999999999996</v>
      </c>
      <c r="S385" s="229">
        <v>0</v>
      </c>
      <c r="T385" s="230">
        <f>S385*H385</f>
        <v>0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231" t="s">
        <v>179</v>
      </c>
      <c r="AT385" s="231" t="s">
        <v>141</v>
      </c>
      <c r="AU385" s="231" t="s">
        <v>86</v>
      </c>
      <c r="AY385" s="17" t="s">
        <v>138</v>
      </c>
      <c r="BE385" s="232">
        <f>IF(N385="základní",J385,0)</f>
        <v>0</v>
      </c>
      <c r="BF385" s="232">
        <f>IF(N385="snížená",J385,0)</f>
        <v>0</v>
      </c>
      <c r="BG385" s="232">
        <f>IF(N385="zákl. přenesená",J385,0)</f>
        <v>0</v>
      </c>
      <c r="BH385" s="232">
        <f>IF(N385="sníž. přenesená",J385,0)</f>
        <v>0</v>
      </c>
      <c r="BI385" s="232">
        <f>IF(N385="nulová",J385,0)</f>
        <v>0</v>
      </c>
      <c r="BJ385" s="17" t="s">
        <v>84</v>
      </c>
      <c r="BK385" s="232">
        <f>ROUND(I385*H385,2)</f>
        <v>0</v>
      </c>
      <c r="BL385" s="17" t="s">
        <v>179</v>
      </c>
      <c r="BM385" s="231" t="s">
        <v>479</v>
      </c>
    </row>
    <row r="386" s="2" customFormat="1">
      <c r="A386" s="38"/>
      <c r="B386" s="39"/>
      <c r="C386" s="40"/>
      <c r="D386" s="233" t="s">
        <v>147</v>
      </c>
      <c r="E386" s="40"/>
      <c r="F386" s="234" t="s">
        <v>480</v>
      </c>
      <c r="G386" s="40"/>
      <c r="H386" s="40"/>
      <c r="I386" s="235"/>
      <c r="J386" s="40"/>
      <c r="K386" s="40"/>
      <c r="L386" s="44"/>
      <c r="M386" s="236"/>
      <c r="N386" s="237"/>
      <c r="O386" s="91"/>
      <c r="P386" s="91"/>
      <c r="Q386" s="91"/>
      <c r="R386" s="91"/>
      <c r="S386" s="91"/>
      <c r="T386" s="92"/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T386" s="17" t="s">
        <v>147</v>
      </c>
      <c r="AU386" s="17" t="s">
        <v>86</v>
      </c>
    </row>
    <row r="387" s="2" customFormat="1">
      <c r="A387" s="38"/>
      <c r="B387" s="39"/>
      <c r="C387" s="40"/>
      <c r="D387" s="238" t="s">
        <v>149</v>
      </c>
      <c r="E387" s="40"/>
      <c r="F387" s="239" t="s">
        <v>481</v>
      </c>
      <c r="G387" s="40"/>
      <c r="H387" s="40"/>
      <c r="I387" s="235"/>
      <c r="J387" s="40"/>
      <c r="K387" s="40"/>
      <c r="L387" s="44"/>
      <c r="M387" s="236"/>
      <c r="N387" s="237"/>
      <c r="O387" s="91"/>
      <c r="P387" s="91"/>
      <c r="Q387" s="91"/>
      <c r="R387" s="91"/>
      <c r="S387" s="91"/>
      <c r="T387" s="92"/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T387" s="17" t="s">
        <v>149</v>
      </c>
      <c r="AU387" s="17" t="s">
        <v>86</v>
      </c>
    </row>
    <row r="388" s="13" customFormat="1">
      <c r="A388" s="13"/>
      <c r="B388" s="240"/>
      <c r="C388" s="241"/>
      <c r="D388" s="233" t="s">
        <v>177</v>
      </c>
      <c r="E388" s="242" t="s">
        <v>1</v>
      </c>
      <c r="F388" s="243" t="s">
        <v>225</v>
      </c>
      <c r="G388" s="241"/>
      <c r="H388" s="242" t="s">
        <v>1</v>
      </c>
      <c r="I388" s="244"/>
      <c r="J388" s="241"/>
      <c r="K388" s="241"/>
      <c r="L388" s="245"/>
      <c r="M388" s="246"/>
      <c r="N388" s="247"/>
      <c r="O388" s="247"/>
      <c r="P388" s="247"/>
      <c r="Q388" s="247"/>
      <c r="R388" s="247"/>
      <c r="S388" s="247"/>
      <c r="T388" s="248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49" t="s">
        <v>177</v>
      </c>
      <c r="AU388" s="249" t="s">
        <v>86</v>
      </c>
      <c r="AV388" s="13" t="s">
        <v>84</v>
      </c>
      <c r="AW388" s="13" t="s">
        <v>32</v>
      </c>
      <c r="AX388" s="13" t="s">
        <v>76</v>
      </c>
      <c r="AY388" s="249" t="s">
        <v>138</v>
      </c>
    </row>
    <row r="389" s="14" customFormat="1">
      <c r="A389" s="14"/>
      <c r="B389" s="250"/>
      <c r="C389" s="251"/>
      <c r="D389" s="233" t="s">
        <v>177</v>
      </c>
      <c r="E389" s="252" t="s">
        <v>1</v>
      </c>
      <c r="F389" s="253" t="s">
        <v>189</v>
      </c>
      <c r="G389" s="251"/>
      <c r="H389" s="254">
        <v>7</v>
      </c>
      <c r="I389" s="255"/>
      <c r="J389" s="251"/>
      <c r="K389" s="251"/>
      <c r="L389" s="256"/>
      <c r="M389" s="257"/>
      <c r="N389" s="258"/>
      <c r="O389" s="258"/>
      <c r="P389" s="258"/>
      <c r="Q389" s="258"/>
      <c r="R389" s="258"/>
      <c r="S389" s="258"/>
      <c r="T389" s="259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260" t="s">
        <v>177</v>
      </c>
      <c r="AU389" s="260" t="s">
        <v>86</v>
      </c>
      <c r="AV389" s="14" t="s">
        <v>86</v>
      </c>
      <c r="AW389" s="14" t="s">
        <v>32</v>
      </c>
      <c r="AX389" s="14" t="s">
        <v>76</v>
      </c>
      <c r="AY389" s="260" t="s">
        <v>138</v>
      </c>
    </row>
    <row r="390" s="13" customFormat="1">
      <c r="A390" s="13"/>
      <c r="B390" s="240"/>
      <c r="C390" s="241"/>
      <c r="D390" s="233" t="s">
        <v>177</v>
      </c>
      <c r="E390" s="242" t="s">
        <v>1</v>
      </c>
      <c r="F390" s="243" t="s">
        <v>227</v>
      </c>
      <c r="G390" s="241"/>
      <c r="H390" s="242" t="s">
        <v>1</v>
      </c>
      <c r="I390" s="244"/>
      <c r="J390" s="241"/>
      <c r="K390" s="241"/>
      <c r="L390" s="245"/>
      <c r="M390" s="246"/>
      <c r="N390" s="247"/>
      <c r="O390" s="247"/>
      <c r="P390" s="247"/>
      <c r="Q390" s="247"/>
      <c r="R390" s="247"/>
      <c r="S390" s="247"/>
      <c r="T390" s="248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49" t="s">
        <v>177</v>
      </c>
      <c r="AU390" s="249" t="s">
        <v>86</v>
      </c>
      <c r="AV390" s="13" t="s">
        <v>84</v>
      </c>
      <c r="AW390" s="13" t="s">
        <v>32</v>
      </c>
      <c r="AX390" s="13" t="s">
        <v>76</v>
      </c>
      <c r="AY390" s="249" t="s">
        <v>138</v>
      </c>
    </row>
    <row r="391" s="14" customFormat="1">
      <c r="A391" s="14"/>
      <c r="B391" s="250"/>
      <c r="C391" s="251"/>
      <c r="D391" s="233" t="s">
        <v>177</v>
      </c>
      <c r="E391" s="252" t="s">
        <v>1</v>
      </c>
      <c r="F391" s="253" t="s">
        <v>186</v>
      </c>
      <c r="G391" s="251"/>
      <c r="H391" s="254">
        <v>8</v>
      </c>
      <c r="I391" s="255"/>
      <c r="J391" s="251"/>
      <c r="K391" s="251"/>
      <c r="L391" s="256"/>
      <c r="M391" s="257"/>
      <c r="N391" s="258"/>
      <c r="O391" s="258"/>
      <c r="P391" s="258"/>
      <c r="Q391" s="258"/>
      <c r="R391" s="258"/>
      <c r="S391" s="258"/>
      <c r="T391" s="259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60" t="s">
        <v>177</v>
      </c>
      <c r="AU391" s="260" t="s">
        <v>86</v>
      </c>
      <c r="AV391" s="14" t="s">
        <v>86</v>
      </c>
      <c r="AW391" s="14" t="s">
        <v>32</v>
      </c>
      <c r="AX391" s="14" t="s">
        <v>76</v>
      </c>
      <c r="AY391" s="260" t="s">
        <v>138</v>
      </c>
    </row>
    <row r="392" s="15" customFormat="1">
      <c r="A392" s="15"/>
      <c r="B392" s="261"/>
      <c r="C392" s="262"/>
      <c r="D392" s="233" t="s">
        <v>177</v>
      </c>
      <c r="E392" s="263" t="s">
        <v>1</v>
      </c>
      <c r="F392" s="264" t="s">
        <v>180</v>
      </c>
      <c r="G392" s="262"/>
      <c r="H392" s="265">
        <v>15</v>
      </c>
      <c r="I392" s="266"/>
      <c r="J392" s="262"/>
      <c r="K392" s="262"/>
      <c r="L392" s="267"/>
      <c r="M392" s="268"/>
      <c r="N392" s="269"/>
      <c r="O392" s="269"/>
      <c r="P392" s="269"/>
      <c r="Q392" s="269"/>
      <c r="R392" s="269"/>
      <c r="S392" s="269"/>
      <c r="T392" s="270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  <c r="AE392" s="15"/>
      <c r="AT392" s="271" t="s">
        <v>177</v>
      </c>
      <c r="AU392" s="271" t="s">
        <v>86</v>
      </c>
      <c r="AV392" s="15" t="s">
        <v>145</v>
      </c>
      <c r="AW392" s="15" t="s">
        <v>32</v>
      </c>
      <c r="AX392" s="15" t="s">
        <v>84</v>
      </c>
      <c r="AY392" s="271" t="s">
        <v>138</v>
      </c>
    </row>
    <row r="393" s="2" customFormat="1" ht="24.15" customHeight="1">
      <c r="A393" s="38"/>
      <c r="B393" s="39"/>
      <c r="C393" s="219" t="s">
        <v>482</v>
      </c>
      <c r="D393" s="219" t="s">
        <v>141</v>
      </c>
      <c r="E393" s="220" t="s">
        <v>483</v>
      </c>
      <c r="F393" s="221" t="s">
        <v>484</v>
      </c>
      <c r="G393" s="222" t="s">
        <v>220</v>
      </c>
      <c r="H393" s="223">
        <v>191</v>
      </c>
      <c r="I393" s="224"/>
      <c r="J393" s="225">
        <f>ROUND(I393*H393,2)</f>
        <v>0</v>
      </c>
      <c r="K393" s="226"/>
      <c r="L393" s="44"/>
      <c r="M393" s="227" t="s">
        <v>1</v>
      </c>
      <c r="N393" s="228" t="s">
        <v>41</v>
      </c>
      <c r="O393" s="91"/>
      <c r="P393" s="229">
        <f>O393*H393</f>
        <v>0</v>
      </c>
      <c r="Q393" s="229">
        <v>0.00046000000000000001</v>
      </c>
      <c r="R393" s="229">
        <f>Q393*H393</f>
        <v>0.087860000000000008</v>
      </c>
      <c r="S393" s="229">
        <v>0</v>
      </c>
      <c r="T393" s="230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231" t="s">
        <v>179</v>
      </c>
      <c r="AT393" s="231" t="s">
        <v>141</v>
      </c>
      <c r="AU393" s="231" t="s">
        <v>86</v>
      </c>
      <c r="AY393" s="17" t="s">
        <v>138</v>
      </c>
      <c r="BE393" s="232">
        <f>IF(N393="základní",J393,0)</f>
        <v>0</v>
      </c>
      <c r="BF393" s="232">
        <f>IF(N393="snížená",J393,0)</f>
        <v>0</v>
      </c>
      <c r="BG393" s="232">
        <f>IF(N393="zákl. přenesená",J393,0)</f>
        <v>0</v>
      </c>
      <c r="BH393" s="232">
        <f>IF(N393="sníž. přenesená",J393,0)</f>
        <v>0</v>
      </c>
      <c r="BI393" s="232">
        <f>IF(N393="nulová",J393,0)</f>
        <v>0</v>
      </c>
      <c r="BJ393" s="17" t="s">
        <v>84</v>
      </c>
      <c r="BK393" s="232">
        <f>ROUND(I393*H393,2)</f>
        <v>0</v>
      </c>
      <c r="BL393" s="17" t="s">
        <v>179</v>
      </c>
      <c r="BM393" s="231" t="s">
        <v>485</v>
      </c>
    </row>
    <row r="394" s="2" customFormat="1">
      <c r="A394" s="38"/>
      <c r="B394" s="39"/>
      <c r="C394" s="40"/>
      <c r="D394" s="233" t="s">
        <v>147</v>
      </c>
      <c r="E394" s="40"/>
      <c r="F394" s="234" t="s">
        <v>486</v>
      </c>
      <c r="G394" s="40"/>
      <c r="H394" s="40"/>
      <c r="I394" s="235"/>
      <c r="J394" s="40"/>
      <c r="K394" s="40"/>
      <c r="L394" s="44"/>
      <c r="M394" s="236"/>
      <c r="N394" s="237"/>
      <c r="O394" s="91"/>
      <c r="P394" s="91"/>
      <c r="Q394" s="91"/>
      <c r="R394" s="91"/>
      <c r="S394" s="91"/>
      <c r="T394" s="92"/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T394" s="17" t="s">
        <v>147</v>
      </c>
      <c r="AU394" s="17" t="s">
        <v>86</v>
      </c>
    </row>
    <row r="395" s="2" customFormat="1">
      <c r="A395" s="38"/>
      <c r="B395" s="39"/>
      <c r="C395" s="40"/>
      <c r="D395" s="238" t="s">
        <v>149</v>
      </c>
      <c r="E395" s="40"/>
      <c r="F395" s="239" t="s">
        <v>487</v>
      </c>
      <c r="G395" s="40"/>
      <c r="H395" s="40"/>
      <c r="I395" s="235"/>
      <c r="J395" s="40"/>
      <c r="K395" s="40"/>
      <c r="L395" s="44"/>
      <c r="M395" s="236"/>
      <c r="N395" s="237"/>
      <c r="O395" s="91"/>
      <c r="P395" s="91"/>
      <c r="Q395" s="91"/>
      <c r="R395" s="91"/>
      <c r="S395" s="91"/>
      <c r="T395" s="92"/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T395" s="17" t="s">
        <v>149</v>
      </c>
      <c r="AU395" s="17" t="s">
        <v>86</v>
      </c>
    </row>
    <row r="396" s="13" customFormat="1">
      <c r="A396" s="13"/>
      <c r="B396" s="240"/>
      <c r="C396" s="241"/>
      <c r="D396" s="233" t="s">
        <v>177</v>
      </c>
      <c r="E396" s="242" t="s">
        <v>1</v>
      </c>
      <c r="F396" s="243" t="s">
        <v>178</v>
      </c>
      <c r="G396" s="241"/>
      <c r="H396" s="242" t="s">
        <v>1</v>
      </c>
      <c r="I396" s="244"/>
      <c r="J396" s="241"/>
      <c r="K396" s="241"/>
      <c r="L396" s="245"/>
      <c r="M396" s="246"/>
      <c r="N396" s="247"/>
      <c r="O396" s="247"/>
      <c r="P396" s="247"/>
      <c r="Q396" s="247"/>
      <c r="R396" s="247"/>
      <c r="S396" s="247"/>
      <c r="T396" s="248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49" t="s">
        <v>177</v>
      </c>
      <c r="AU396" s="249" t="s">
        <v>86</v>
      </c>
      <c r="AV396" s="13" t="s">
        <v>84</v>
      </c>
      <c r="AW396" s="13" t="s">
        <v>32</v>
      </c>
      <c r="AX396" s="13" t="s">
        <v>76</v>
      </c>
      <c r="AY396" s="249" t="s">
        <v>138</v>
      </c>
    </row>
    <row r="397" s="14" customFormat="1">
      <c r="A397" s="14"/>
      <c r="B397" s="250"/>
      <c r="C397" s="251"/>
      <c r="D397" s="233" t="s">
        <v>177</v>
      </c>
      <c r="E397" s="252" t="s">
        <v>1</v>
      </c>
      <c r="F397" s="253" t="s">
        <v>488</v>
      </c>
      <c r="G397" s="251"/>
      <c r="H397" s="254">
        <v>191</v>
      </c>
      <c r="I397" s="255"/>
      <c r="J397" s="251"/>
      <c r="K397" s="251"/>
      <c r="L397" s="256"/>
      <c r="M397" s="257"/>
      <c r="N397" s="258"/>
      <c r="O397" s="258"/>
      <c r="P397" s="258"/>
      <c r="Q397" s="258"/>
      <c r="R397" s="258"/>
      <c r="S397" s="258"/>
      <c r="T397" s="259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0" t="s">
        <v>177</v>
      </c>
      <c r="AU397" s="260" t="s">
        <v>86</v>
      </c>
      <c r="AV397" s="14" t="s">
        <v>86</v>
      </c>
      <c r="AW397" s="14" t="s">
        <v>32</v>
      </c>
      <c r="AX397" s="14" t="s">
        <v>76</v>
      </c>
      <c r="AY397" s="260" t="s">
        <v>138</v>
      </c>
    </row>
    <row r="398" s="15" customFormat="1">
      <c r="A398" s="15"/>
      <c r="B398" s="261"/>
      <c r="C398" s="262"/>
      <c r="D398" s="233" t="s">
        <v>177</v>
      </c>
      <c r="E398" s="263" t="s">
        <v>1</v>
      </c>
      <c r="F398" s="264" t="s">
        <v>180</v>
      </c>
      <c r="G398" s="262"/>
      <c r="H398" s="265">
        <v>191</v>
      </c>
      <c r="I398" s="266"/>
      <c r="J398" s="262"/>
      <c r="K398" s="262"/>
      <c r="L398" s="267"/>
      <c r="M398" s="268"/>
      <c r="N398" s="269"/>
      <c r="O398" s="269"/>
      <c r="P398" s="269"/>
      <c r="Q398" s="269"/>
      <c r="R398" s="269"/>
      <c r="S398" s="269"/>
      <c r="T398" s="270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  <c r="AE398" s="15"/>
      <c r="AT398" s="271" t="s">
        <v>177</v>
      </c>
      <c r="AU398" s="271" t="s">
        <v>86</v>
      </c>
      <c r="AV398" s="15" t="s">
        <v>145</v>
      </c>
      <c r="AW398" s="15" t="s">
        <v>32</v>
      </c>
      <c r="AX398" s="15" t="s">
        <v>84</v>
      </c>
      <c r="AY398" s="271" t="s">
        <v>138</v>
      </c>
    </row>
    <row r="399" s="2" customFormat="1" ht="24.15" customHeight="1">
      <c r="A399" s="38"/>
      <c r="B399" s="39"/>
      <c r="C399" s="219" t="s">
        <v>489</v>
      </c>
      <c r="D399" s="219" t="s">
        <v>141</v>
      </c>
      <c r="E399" s="220" t="s">
        <v>490</v>
      </c>
      <c r="F399" s="221" t="s">
        <v>491</v>
      </c>
      <c r="G399" s="222" t="s">
        <v>220</v>
      </c>
      <c r="H399" s="223">
        <v>95</v>
      </c>
      <c r="I399" s="224"/>
      <c r="J399" s="225">
        <f>ROUND(I399*H399,2)</f>
        <v>0</v>
      </c>
      <c r="K399" s="226"/>
      <c r="L399" s="44"/>
      <c r="M399" s="227" t="s">
        <v>1</v>
      </c>
      <c r="N399" s="228" t="s">
        <v>41</v>
      </c>
      <c r="O399" s="91"/>
      <c r="P399" s="229">
        <f>O399*H399</f>
        <v>0</v>
      </c>
      <c r="Q399" s="229">
        <v>0.00055000000000000003</v>
      </c>
      <c r="R399" s="229">
        <f>Q399*H399</f>
        <v>0.052250000000000005</v>
      </c>
      <c r="S399" s="229">
        <v>0</v>
      </c>
      <c r="T399" s="230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231" t="s">
        <v>179</v>
      </c>
      <c r="AT399" s="231" t="s">
        <v>141</v>
      </c>
      <c r="AU399" s="231" t="s">
        <v>86</v>
      </c>
      <c r="AY399" s="17" t="s">
        <v>138</v>
      </c>
      <c r="BE399" s="232">
        <f>IF(N399="základní",J399,0)</f>
        <v>0</v>
      </c>
      <c r="BF399" s="232">
        <f>IF(N399="snížená",J399,0)</f>
        <v>0</v>
      </c>
      <c r="BG399" s="232">
        <f>IF(N399="zákl. přenesená",J399,0)</f>
        <v>0</v>
      </c>
      <c r="BH399" s="232">
        <f>IF(N399="sníž. přenesená",J399,0)</f>
        <v>0</v>
      </c>
      <c r="BI399" s="232">
        <f>IF(N399="nulová",J399,0)</f>
        <v>0</v>
      </c>
      <c r="BJ399" s="17" t="s">
        <v>84</v>
      </c>
      <c r="BK399" s="232">
        <f>ROUND(I399*H399,2)</f>
        <v>0</v>
      </c>
      <c r="BL399" s="17" t="s">
        <v>179</v>
      </c>
      <c r="BM399" s="231" t="s">
        <v>492</v>
      </c>
    </row>
    <row r="400" s="2" customFormat="1">
      <c r="A400" s="38"/>
      <c r="B400" s="39"/>
      <c r="C400" s="40"/>
      <c r="D400" s="233" t="s">
        <v>147</v>
      </c>
      <c r="E400" s="40"/>
      <c r="F400" s="234" t="s">
        <v>493</v>
      </c>
      <c r="G400" s="40"/>
      <c r="H400" s="40"/>
      <c r="I400" s="235"/>
      <c r="J400" s="40"/>
      <c r="K400" s="40"/>
      <c r="L400" s="44"/>
      <c r="M400" s="236"/>
      <c r="N400" s="237"/>
      <c r="O400" s="91"/>
      <c r="P400" s="91"/>
      <c r="Q400" s="91"/>
      <c r="R400" s="91"/>
      <c r="S400" s="91"/>
      <c r="T400" s="92"/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T400" s="17" t="s">
        <v>147</v>
      </c>
      <c r="AU400" s="17" t="s">
        <v>86</v>
      </c>
    </row>
    <row r="401" s="2" customFormat="1">
      <c r="A401" s="38"/>
      <c r="B401" s="39"/>
      <c r="C401" s="40"/>
      <c r="D401" s="238" t="s">
        <v>149</v>
      </c>
      <c r="E401" s="40"/>
      <c r="F401" s="239" t="s">
        <v>494</v>
      </c>
      <c r="G401" s="40"/>
      <c r="H401" s="40"/>
      <c r="I401" s="235"/>
      <c r="J401" s="40"/>
      <c r="K401" s="40"/>
      <c r="L401" s="44"/>
      <c r="M401" s="236"/>
      <c r="N401" s="237"/>
      <c r="O401" s="91"/>
      <c r="P401" s="91"/>
      <c r="Q401" s="91"/>
      <c r="R401" s="91"/>
      <c r="S401" s="91"/>
      <c r="T401" s="92"/>
      <c r="U401" s="38"/>
      <c r="V401" s="38"/>
      <c r="W401" s="38"/>
      <c r="X401" s="38"/>
      <c r="Y401" s="38"/>
      <c r="Z401" s="38"/>
      <c r="AA401" s="38"/>
      <c r="AB401" s="38"/>
      <c r="AC401" s="38"/>
      <c r="AD401" s="38"/>
      <c r="AE401" s="38"/>
      <c r="AT401" s="17" t="s">
        <v>149</v>
      </c>
      <c r="AU401" s="17" t="s">
        <v>86</v>
      </c>
    </row>
    <row r="402" s="13" customFormat="1">
      <c r="A402" s="13"/>
      <c r="B402" s="240"/>
      <c r="C402" s="241"/>
      <c r="D402" s="233" t="s">
        <v>177</v>
      </c>
      <c r="E402" s="242" t="s">
        <v>1</v>
      </c>
      <c r="F402" s="243" t="s">
        <v>178</v>
      </c>
      <c r="G402" s="241"/>
      <c r="H402" s="242" t="s">
        <v>1</v>
      </c>
      <c r="I402" s="244"/>
      <c r="J402" s="241"/>
      <c r="K402" s="241"/>
      <c r="L402" s="245"/>
      <c r="M402" s="246"/>
      <c r="N402" s="247"/>
      <c r="O402" s="247"/>
      <c r="P402" s="247"/>
      <c r="Q402" s="247"/>
      <c r="R402" s="247"/>
      <c r="S402" s="247"/>
      <c r="T402" s="248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9" t="s">
        <v>177</v>
      </c>
      <c r="AU402" s="249" t="s">
        <v>86</v>
      </c>
      <c r="AV402" s="13" t="s">
        <v>84</v>
      </c>
      <c r="AW402" s="13" t="s">
        <v>32</v>
      </c>
      <c r="AX402" s="13" t="s">
        <v>76</v>
      </c>
      <c r="AY402" s="249" t="s">
        <v>138</v>
      </c>
    </row>
    <row r="403" s="14" customFormat="1">
      <c r="A403" s="14"/>
      <c r="B403" s="250"/>
      <c r="C403" s="251"/>
      <c r="D403" s="233" t="s">
        <v>177</v>
      </c>
      <c r="E403" s="252" t="s">
        <v>1</v>
      </c>
      <c r="F403" s="253" t="s">
        <v>495</v>
      </c>
      <c r="G403" s="251"/>
      <c r="H403" s="254">
        <v>95</v>
      </c>
      <c r="I403" s="255"/>
      <c r="J403" s="251"/>
      <c r="K403" s="251"/>
      <c r="L403" s="256"/>
      <c r="M403" s="257"/>
      <c r="N403" s="258"/>
      <c r="O403" s="258"/>
      <c r="P403" s="258"/>
      <c r="Q403" s="258"/>
      <c r="R403" s="258"/>
      <c r="S403" s="258"/>
      <c r="T403" s="259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60" t="s">
        <v>177</v>
      </c>
      <c r="AU403" s="260" t="s">
        <v>86</v>
      </c>
      <c r="AV403" s="14" t="s">
        <v>86</v>
      </c>
      <c r="AW403" s="14" t="s">
        <v>32</v>
      </c>
      <c r="AX403" s="14" t="s">
        <v>76</v>
      </c>
      <c r="AY403" s="260" t="s">
        <v>138</v>
      </c>
    </row>
    <row r="404" s="15" customFormat="1">
      <c r="A404" s="15"/>
      <c r="B404" s="261"/>
      <c r="C404" s="262"/>
      <c r="D404" s="233" t="s">
        <v>177</v>
      </c>
      <c r="E404" s="263" t="s">
        <v>1</v>
      </c>
      <c r="F404" s="264" t="s">
        <v>180</v>
      </c>
      <c r="G404" s="262"/>
      <c r="H404" s="265">
        <v>95</v>
      </c>
      <c r="I404" s="266"/>
      <c r="J404" s="262"/>
      <c r="K404" s="262"/>
      <c r="L404" s="267"/>
      <c r="M404" s="268"/>
      <c r="N404" s="269"/>
      <c r="O404" s="269"/>
      <c r="P404" s="269"/>
      <c r="Q404" s="269"/>
      <c r="R404" s="269"/>
      <c r="S404" s="269"/>
      <c r="T404" s="270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  <c r="AE404" s="15"/>
      <c r="AT404" s="271" t="s">
        <v>177</v>
      </c>
      <c r="AU404" s="271" t="s">
        <v>86</v>
      </c>
      <c r="AV404" s="15" t="s">
        <v>145</v>
      </c>
      <c r="AW404" s="15" t="s">
        <v>32</v>
      </c>
      <c r="AX404" s="15" t="s">
        <v>84</v>
      </c>
      <c r="AY404" s="271" t="s">
        <v>138</v>
      </c>
    </row>
    <row r="405" s="2" customFormat="1" ht="24.15" customHeight="1">
      <c r="A405" s="38"/>
      <c r="B405" s="39"/>
      <c r="C405" s="219" t="s">
        <v>496</v>
      </c>
      <c r="D405" s="219" t="s">
        <v>141</v>
      </c>
      <c r="E405" s="220" t="s">
        <v>497</v>
      </c>
      <c r="F405" s="221" t="s">
        <v>498</v>
      </c>
      <c r="G405" s="222" t="s">
        <v>220</v>
      </c>
      <c r="H405" s="223">
        <v>40</v>
      </c>
      <c r="I405" s="224"/>
      <c r="J405" s="225">
        <f>ROUND(I405*H405,2)</f>
        <v>0</v>
      </c>
      <c r="K405" s="226"/>
      <c r="L405" s="44"/>
      <c r="M405" s="227" t="s">
        <v>1</v>
      </c>
      <c r="N405" s="228" t="s">
        <v>41</v>
      </c>
      <c r="O405" s="91"/>
      <c r="P405" s="229">
        <f>O405*H405</f>
        <v>0</v>
      </c>
      <c r="Q405" s="229">
        <v>0.00069999999999999999</v>
      </c>
      <c r="R405" s="229">
        <f>Q405*H405</f>
        <v>0.028000000000000001</v>
      </c>
      <c r="S405" s="229">
        <v>0</v>
      </c>
      <c r="T405" s="230">
        <f>S405*H405</f>
        <v>0</v>
      </c>
      <c r="U405" s="38"/>
      <c r="V405" s="38"/>
      <c r="W405" s="38"/>
      <c r="X405" s="38"/>
      <c r="Y405" s="38"/>
      <c r="Z405" s="38"/>
      <c r="AA405" s="38"/>
      <c r="AB405" s="38"/>
      <c r="AC405" s="38"/>
      <c r="AD405" s="38"/>
      <c r="AE405" s="38"/>
      <c r="AR405" s="231" t="s">
        <v>179</v>
      </c>
      <c r="AT405" s="231" t="s">
        <v>141</v>
      </c>
      <c r="AU405" s="231" t="s">
        <v>86</v>
      </c>
      <c r="AY405" s="17" t="s">
        <v>138</v>
      </c>
      <c r="BE405" s="232">
        <f>IF(N405="základní",J405,0)</f>
        <v>0</v>
      </c>
      <c r="BF405" s="232">
        <f>IF(N405="snížená",J405,0)</f>
        <v>0</v>
      </c>
      <c r="BG405" s="232">
        <f>IF(N405="zákl. přenesená",J405,0)</f>
        <v>0</v>
      </c>
      <c r="BH405" s="232">
        <f>IF(N405="sníž. přenesená",J405,0)</f>
        <v>0</v>
      </c>
      <c r="BI405" s="232">
        <f>IF(N405="nulová",J405,0)</f>
        <v>0</v>
      </c>
      <c r="BJ405" s="17" t="s">
        <v>84</v>
      </c>
      <c r="BK405" s="232">
        <f>ROUND(I405*H405,2)</f>
        <v>0</v>
      </c>
      <c r="BL405" s="17" t="s">
        <v>179</v>
      </c>
      <c r="BM405" s="231" t="s">
        <v>499</v>
      </c>
    </row>
    <row r="406" s="2" customFormat="1">
      <c r="A406" s="38"/>
      <c r="B406" s="39"/>
      <c r="C406" s="40"/>
      <c r="D406" s="233" t="s">
        <v>147</v>
      </c>
      <c r="E406" s="40"/>
      <c r="F406" s="234" t="s">
        <v>500</v>
      </c>
      <c r="G406" s="40"/>
      <c r="H406" s="40"/>
      <c r="I406" s="235"/>
      <c r="J406" s="40"/>
      <c r="K406" s="40"/>
      <c r="L406" s="44"/>
      <c r="M406" s="236"/>
      <c r="N406" s="237"/>
      <c r="O406" s="91"/>
      <c r="P406" s="91"/>
      <c r="Q406" s="91"/>
      <c r="R406" s="91"/>
      <c r="S406" s="91"/>
      <c r="T406" s="92"/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T406" s="17" t="s">
        <v>147</v>
      </c>
      <c r="AU406" s="17" t="s">
        <v>86</v>
      </c>
    </row>
    <row r="407" s="2" customFormat="1">
      <c r="A407" s="38"/>
      <c r="B407" s="39"/>
      <c r="C407" s="40"/>
      <c r="D407" s="238" t="s">
        <v>149</v>
      </c>
      <c r="E407" s="40"/>
      <c r="F407" s="239" t="s">
        <v>501</v>
      </c>
      <c r="G407" s="40"/>
      <c r="H407" s="40"/>
      <c r="I407" s="235"/>
      <c r="J407" s="40"/>
      <c r="K407" s="40"/>
      <c r="L407" s="44"/>
      <c r="M407" s="236"/>
      <c r="N407" s="237"/>
      <c r="O407" s="91"/>
      <c r="P407" s="91"/>
      <c r="Q407" s="91"/>
      <c r="R407" s="91"/>
      <c r="S407" s="91"/>
      <c r="T407" s="92"/>
      <c r="U407" s="38"/>
      <c r="V407" s="38"/>
      <c r="W407" s="38"/>
      <c r="X407" s="38"/>
      <c r="Y407" s="38"/>
      <c r="Z407" s="38"/>
      <c r="AA407" s="38"/>
      <c r="AB407" s="38"/>
      <c r="AC407" s="38"/>
      <c r="AD407" s="38"/>
      <c r="AE407" s="38"/>
      <c r="AT407" s="17" t="s">
        <v>149</v>
      </c>
      <c r="AU407" s="17" t="s">
        <v>86</v>
      </c>
    </row>
    <row r="408" s="13" customFormat="1">
      <c r="A408" s="13"/>
      <c r="B408" s="240"/>
      <c r="C408" s="241"/>
      <c r="D408" s="233" t="s">
        <v>177</v>
      </c>
      <c r="E408" s="242" t="s">
        <v>1</v>
      </c>
      <c r="F408" s="243" t="s">
        <v>178</v>
      </c>
      <c r="G408" s="241"/>
      <c r="H408" s="242" t="s">
        <v>1</v>
      </c>
      <c r="I408" s="244"/>
      <c r="J408" s="241"/>
      <c r="K408" s="241"/>
      <c r="L408" s="245"/>
      <c r="M408" s="246"/>
      <c r="N408" s="247"/>
      <c r="O408" s="247"/>
      <c r="P408" s="247"/>
      <c r="Q408" s="247"/>
      <c r="R408" s="247"/>
      <c r="S408" s="247"/>
      <c r="T408" s="248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49" t="s">
        <v>177</v>
      </c>
      <c r="AU408" s="249" t="s">
        <v>86</v>
      </c>
      <c r="AV408" s="13" t="s">
        <v>84</v>
      </c>
      <c r="AW408" s="13" t="s">
        <v>32</v>
      </c>
      <c r="AX408" s="13" t="s">
        <v>76</v>
      </c>
      <c r="AY408" s="249" t="s">
        <v>138</v>
      </c>
    </row>
    <row r="409" s="14" customFormat="1">
      <c r="A409" s="14"/>
      <c r="B409" s="250"/>
      <c r="C409" s="251"/>
      <c r="D409" s="233" t="s">
        <v>177</v>
      </c>
      <c r="E409" s="252" t="s">
        <v>1</v>
      </c>
      <c r="F409" s="253" t="s">
        <v>400</v>
      </c>
      <c r="G409" s="251"/>
      <c r="H409" s="254">
        <v>40</v>
      </c>
      <c r="I409" s="255"/>
      <c r="J409" s="251"/>
      <c r="K409" s="251"/>
      <c r="L409" s="256"/>
      <c r="M409" s="257"/>
      <c r="N409" s="258"/>
      <c r="O409" s="258"/>
      <c r="P409" s="258"/>
      <c r="Q409" s="258"/>
      <c r="R409" s="258"/>
      <c r="S409" s="258"/>
      <c r="T409" s="259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0" t="s">
        <v>177</v>
      </c>
      <c r="AU409" s="260" t="s">
        <v>86</v>
      </c>
      <c r="AV409" s="14" t="s">
        <v>86</v>
      </c>
      <c r="AW409" s="14" t="s">
        <v>32</v>
      </c>
      <c r="AX409" s="14" t="s">
        <v>76</v>
      </c>
      <c r="AY409" s="260" t="s">
        <v>138</v>
      </c>
    </row>
    <row r="410" s="15" customFormat="1">
      <c r="A410" s="15"/>
      <c r="B410" s="261"/>
      <c r="C410" s="262"/>
      <c r="D410" s="233" t="s">
        <v>177</v>
      </c>
      <c r="E410" s="263" t="s">
        <v>1</v>
      </c>
      <c r="F410" s="264" t="s">
        <v>180</v>
      </c>
      <c r="G410" s="262"/>
      <c r="H410" s="265">
        <v>40</v>
      </c>
      <c r="I410" s="266"/>
      <c r="J410" s="262"/>
      <c r="K410" s="262"/>
      <c r="L410" s="267"/>
      <c r="M410" s="268"/>
      <c r="N410" s="269"/>
      <c r="O410" s="269"/>
      <c r="P410" s="269"/>
      <c r="Q410" s="269"/>
      <c r="R410" s="269"/>
      <c r="S410" s="269"/>
      <c r="T410" s="270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71" t="s">
        <v>177</v>
      </c>
      <c r="AU410" s="271" t="s">
        <v>86</v>
      </c>
      <c r="AV410" s="15" t="s">
        <v>145</v>
      </c>
      <c r="AW410" s="15" t="s">
        <v>32</v>
      </c>
      <c r="AX410" s="15" t="s">
        <v>84</v>
      </c>
      <c r="AY410" s="271" t="s">
        <v>138</v>
      </c>
    </row>
    <row r="411" s="2" customFormat="1" ht="24.15" customHeight="1">
      <c r="A411" s="38"/>
      <c r="B411" s="39"/>
      <c r="C411" s="219" t="s">
        <v>502</v>
      </c>
      <c r="D411" s="219" t="s">
        <v>141</v>
      </c>
      <c r="E411" s="220" t="s">
        <v>503</v>
      </c>
      <c r="F411" s="221" t="s">
        <v>504</v>
      </c>
      <c r="G411" s="222" t="s">
        <v>220</v>
      </c>
      <c r="H411" s="223">
        <v>196</v>
      </c>
      <c r="I411" s="224"/>
      <c r="J411" s="225">
        <f>ROUND(I411*H411,2)</f>
        <v>0</v>
      </c>
      <c r="K411" s="226"/>
      <c r="L411" s="44"/>
      <c r="M411" s="227" t="s">
        <v>1</v>
      </c>
      <c r="N411" s="228" t="s">
        <v>41</v>
      </c>
      <c r="O411" s="91"/>
      <c r="P411" s="229">
        <f>O411*H411</f>
        <v>0</v>
      </c>
      <c r="Q411" s="229">
        <v>0.00124</v>
      </c>
      <c r="R411" s="229">
        <f>Q411*H411</f>
        <v>0.24304000000000001</v>
      </c>
      <c r="S411" s="229">
        <v>0</v>
      </c>
      <c r="T411" s="230">
        <f>S411*H411</f>
        <v>0</v>
      </c>
      <c r="U411" s="38"/>
      <c r="V411" s="38"/>
      <c r="W411" s="38"/>
      <c r="X411" s="38"/>
      <c r="Y411" s="38"/>
      <c r="Z411" s="38"/>
      <c r="AA411" s="38"/>
      <c r="AB411" s="38"/>
      <c r="AC411" s="38"/>
      <c r="AD411" s="38"/>
      <c r="AE411" s="38"/>
      <c r="AR411" s="231" t="s">
        <v>179</v>
      </c>
      <c r="AT411" s="231" t="s">
        <v>141</v>
      </c>
      <c r="AU411" s="231" t="s">
        <v>86</v>
      </c>
      <c r="AY411" s="17" t="s">
        <v>138</v>
      </c>
      <c r="BE411" s="232">
        <f>IF(N411="základní",J411,0)</f>
        <v>0</v>
      </c>
      <c r="BF411" s="232">
        <f>IF(N411="snížená",J411,0)</f>
        <v>0</v>
      </c>
      <c r="BG411" s="232">
        <f>IF(N411="zákl. přenesená",J411,0)</f>
        <v>0</v>
      </c>
      <c r="BH411" s="232">
        <f>IF(N411="sníž. přenesená",J411,0)</f>
        <v>0</v>
      </c>
      <c r="BI411" s="232">
        <f>IF(N411="nulová",J411,0)</f>
        <v>0</v>
      </c>
      <c r="BJ411" s="17" t="s">
        <v>84</v>
      </c>
      <c r="BK411" s="232">
        <f>ROUND(I411*H411,2)</f>
        <v>0</v>
      </c>
      <c r="BL411" s="17" t="s">
        <v>179</v>
      </c>
      <c r="BM411" s="231" t="s">
        <v>505</v>
      </c>
    </row>
    <row r="412" s="2" customFormat="1">
      <c r="A412" s="38"/>
      <c r="B412" s="39"/>
      <c r="C412" s="40"/>
      <c r="D412" s="233" t="s">
        <v>147</v>
      </c>
      <c r="E412" s="40"/>
      <c r="F412" s="234" t="s">
        <v>506</v>
      </c>
      <c r="G412" s="40"/>
      <c r="H412" s="40"/>
      <c r="I412" s="235"/>
      <c r="J412" s="40"/>
      <c r="K412" s="40"/>
      <c r="L412" s="44"/>
      <c r="M412" s="236"/>
      <c r="N412" s="237"/>
      <c r="O412" s="91"/>
      <c r="P412" s="91"/>
      <c r="Q412" s="91"/>
      <c r="R412" s="91"/>
      <c r="S412" s="91"/>
      <c r="T412" s="92"/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T412" s="17" t="s">
        <v>147</v>
      </c>
      <c r="AU412" s="17" t="s">
        <v>86</v>
      </c>
    </row>
    <row r="413" s="2" customFormat="1">
      <c r="A413" s="38"/>
      <c r="B413" s="39"/>
      <c r="C413" s="40"/>
      <c r="D413" s="238" t="s">
        <v>149</v>
      </c>
      <c r="E413" s="40"/>
      <c r="F413" s="239" t="s">
        <v>507</v>
      </c>
      <c r="G413" s="40"/>
      <c r="H413" s="40"/>
      <c r="I413" s="235"/>
      <c r="J413" s="40"/>
      <c r="K413" s="40"/>
      <c r="L413" s="44"/>
      <c r="M413" s="236"/>
      <c r="N413" s="237"/>
      <c r="O413" s="91"/>
      <c r="P413" s="91"/>
      <c r="Q413" s="91"/>
      <c r="R413" s="91"/>
      <c r="S413" s="91"/>
      <c r="T413" s="92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7" t="s">
        <v>149</v>
      </c>
      <c r="AU413" s="17" t="s">
        <v>86</v>
      </c>
    </row>
    <row r="414" s="13" customFormat="1">
      <c r="A414" s="13"/>
      <c r="B414" s="240"/>
      <c r="C414" s="241"/>
      <c r="D414" s="233" t="s">
        <v>177</v>
      </c>
      <c r="E414" s="242" t="s">
        <v>1</v>
      </c>
      <c r="F414" s="243" t="s">
        <v>178</v>
      </c>
      <c r="G414" s="241"/>
      <c r="H414" s="242" t="s">
        <v>1</v>
      </c>
      <c r="I414" s="244"/>
      <c r="J414" s="241"/>
      <c r="K414" s="241"/>
      <c r="L414" s="245"/>
      <c r="M414" s="246"/>
      <c r="N414" s="247"/>
      <c r="O414" s="247"/>
      <c r="P414" s="247"/>
      <c r="Q414" s="247"/>
      <c r="R414" s="247"/>
      <c r="S414" s="247"/>
      <c r="T414" s="248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T414" s="249" t="s">
        <v>177</v>
      </c>
      <c r="AU414" s="249" t="s">
        <v>86</v>
      </c>
      <c r="AV414" s="13" t="s">
        <v>84</v>
      </c>
      <c r="AW414" s="13" t="s">
        <v>32</v>
      </c>
      <c r="AX414" s="13" t="s">
        <v>76</v>
      </c>
      <c r="AY414" s="249" t="s">
        <v>138</v>
      </c>
    </row>
    <row r="415" s="14" customFormat="1">
      <c r="A415" s="14"/>
      <c r="B415" s="250"/>
      <c r="C415" s="251"/>
      <c r="D415" s="233" t="s">
        <v>177</v>
      </c>
      <c r="E415" s="252" t="s">
        <v>1</v>
      </c>
      <c r="F415" s="253" t="s">
        <v>508</v>
      </c>
      <c r="G415" s="251"/>
      <c r="H415" s="254">
        <v>196</v>
      </c>
      <c r="I415" s="255"/>
      <c r="J415" s="251"/>
      <c r="K415" s="251"/>
      <c r="L415" s="256"/>
      <c r="M415" s="257"/>
      <c r="N415" s="258"/>
      <c r="O415" s="258"/>
      <c r="P415" s="258"/>
      <c r="Q415" s="258"/>
      <c r="R415" s="258"/>
      <c r="S415" s="258"/>
      <c r="T415" s="259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60" t="s">
        <v>177</v>
      </c>
      <c r="AU415" s="260" t="s">
        <v>86</v>
      </c>
      <c r="AV415" s="14" t="s">
        <v>86</v>
      </c>
      <c r="AW415" s="14" t="s">
        <v>32</v>
      </c>
      <c r="AX415" s="14" t="s">
        <v>76</v>
      </c>
      <c r="AY415" s="260" t="s">
        <v>138</v>
      </c>
    </row>
    <row r="416" s="15" customFormat="1">
      <c r="A416" s="15"/>
      <c r="B416" s="261"/>
      <c r="C416" s="262"/>
      <c r="D416" s="233" t="s">
        <v>177</v>
      </c>
      <c r="E416" s="263" t="s">
        <v>1</v>
      </c>
      <c r="F416" s="264" t="s">
        <v>180</v>
      </c>
      <c r="G416" s="262"/>
      <c r="H416" s="265">
        <v>196</v>
      </c>
      <c r="I416" s="266"/>
      <c r="J416" s="262"/>
      <c r="K416" s="262"/>
      <c r="L416" s="267"/>
      <c r="M416" s="268"/>
      <c r="N416" s="269"/>
      <c r="O416" s="269"/>
      <c r="P416" s="269"/>
      <c r="Q416" s="269"/>
      <c r="R416" s="269"/>
      <c r="S416" s="269"/>
      <c r="T416" s="270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  <c r="AE416" s="15"/>
      <c r="AT416" s="271" t="s">
        <v>177</v>
      </c>
      <c r="AU416" s="271" t="s">
        <v>86</v>
      </c>
      <c r="AV416" s="15" t="s">
        <v>145</v>
      </c>
      <c r="AW416" s="15" t="s">
        <v>32</v>
      </c>
      <c r="AX416" s="15" t="s">
        <v>84</v>
      </c>
      <c r="AY416" s="271" t="s">
        <v>138</v>
      </c>
    </row>
    <row r="417" s="2" customFormat="1" ht="16.5" customHeight="1">
      <c r="A417" s="38"/>
      <c r="B417" s="39"/>
      <c r="C417" s="219" t="s">
        <v>509</v>
      </c>
      <c r="D417" s="219" t="s">
        <v>141</v>
      </c>
      <c r="E417" s="220" t="s">
        <v>510</v>
      </c>
      <c r="F417" s="221" t="s">
        <v>511</v>
      </c>
      <c r="G417" s="222" t="s">
        <v>220</v>
      </c>
      <c r="H417" s="223">
        <v>522</v>
      </c>
      <c r="I417" s="224"/>
      <c r="J417" s="225">
        <f>ROUND(I417*H417,2)</f>
        <v>0</v>
      </c>
      <c r="K417" s="226"/>
      <c r="L417" s="44"/>
      <c r="M417" s="227" t="s">
        <v>1</v>
      </c>
      <c r="N417" s="228" t="s">
        <v>41</v>
      </c>
      <c r="O417" s="91"/>
      <c r="P417" s="229">
        <f>O417*H417</f>
        <v>0</v>
      </c>
      <c r="Q417" s="229">
        <v>0</v>
      </c>
      <c r="R417" s="229">
        <f>Q417*H417</f>
        <v>0</v>
      </c>
      <c r="S417" s="229">
        <v>0</v>
      </c>
      <c r="T417" s="230">
        <f>S417*H417</f>
        <v>0</v>
      </c>
      <c r="U417" s="38"/>
      <c r="V417" s="38"/>
      <c r="W417" s="38"/>
      <c r="X417" s="38"/>
      <c r="Y417" s="38"/>
      <c r="Z417" s="38"/>
      <c r="AA417" s="38"/>
      <c r="AB417" s="38"/>
      <c r="AC417" s="38"/>
      <c r="AD417" s="38"/>
      <c r="AE417" s="38"/>
      <c r="AR417" s="231" t="s">
        <v>179</v>
      </c>
      <c r="AT417" s="231" t="s">
        <v>141</v>
      </c>
      <c r="AU417" s="231" t="s">
        <v>86</v>
      </c>
      <c r="AY417" s="17" t="s">
        <v>138</v>
      </c>
      <c r="BE417" s="232">
        <f>IF(N417="základní",J417,0)</f>
        <v>0</v>
      </c>
      <c r="BF417" s="232">
        <f>IF(N417="snížená",J417,0)</f>
        <v>0</v>
      </c>
      <c r="BG417" s="232">
        <f>IF(N417="zákl. přenesená",J417,0)</f>
        <v>0</v>
      </c>
      <c r="BH417" s="232">
        <f>IF(N417="sníž. přenesená",J417,0)</f>
        <v>0</v>
      </c>
      <c r="BI417" s="232">
        <f>IF(N417="nulová",J417,0)</f>
        <v>0</v>
      </c>
      <c r="BJ417" s="17" t="s">
        <v>84</v>
      </c>
      <c r="BK417" s="232">
        <f>ROUND(I417*H417,2)</f>
        <v>0</v>
      </c>
      <c r="BL417" s="17" t="s">
        <v>179</v>
      </c>
      <c r="BM417" s="231" t="s">
        <v>512</v>
      </c>
    </row>
    <row r="418" s="2" customFormat="1">
      <c r="A418" s="38"/>
      <c r="B418" s="39"/>
      <c r="C418" s="40"/>
      <c r="D418" s="233" t="s">
        <v>147</v>
      </c>
      <c r="E418" s="40"/>
      <c r="F418" s="234" t="s">
        <v>513</v>
      </c>
      <c r="G418" s="40"/>
      <c r="H418" s="40"/>
      <c r="I418" s="235"/>
      <c r="J418" s="40"/>
      <c r="K418" s="40"/>
      <c r="L418" s="44"/>
      <c r="M418" s="236"/>
      <c r="N418" s="237"/>
      <c r="O418" s="91"/>
      <c r="P418" s="91"/>
      <c r="Q418" s="91"/>
      <c r="R418" s="91"/>
      <c r="S418" s="91"/>
      <c r="T418" s="92"/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T418" s="17" t="s">
        <v>147</v>
      </c>
      <c r="AU418" s="17" t="s">
        <v>86</v>
      </c>
    </row>
    <row r="419" s="2" customFormat="1">
      <c r="A419" s="38"/>
      <c r="B419" s="39"/>
      <c r="C419" s="40"/>
      <c r="D419" s="238" t="s">
        <v>149</v>
      </c>
      <c r="E419" s="40"/>
      <c r="F419" s="239" t="s">
        <v>514</v>
      </c>
      <c r="G419" s="40"/>
      <c r="H419" s="40"/>
      <c r="I419" s="235"/>
      <c r="J419" s="40"/>
      <c r="K419" s="40"/>
      <c r="L419" s="44"/>
      <c r="M419" s="236"/>
      <c r="N419" s="237"/>
      <c r="O419" s="91"/>
      <c r="P419" s="91"/>
      <c r="Q419" s="91"/>
      <c r="R419" s="91"/>
      <c r="S419" s="91"/>
      <c r="T419" s="92"/>
      <c r="U419" s="38"/>
      <c r="V419" s="38"/>
      <c r="W419" s="38"/>
      <c r="X419" s="38"/>
      <c r="Y419" s="38"/>
      <c r="Z419" s="38"/>
      <c r="AA419" s="38"/>
      <c r="AB419" s="38"/>
      <c r="AC419" s="38"/>
      <c r="AD419" s="38"/>
      <c r="AE419" s="38"/>
      <c r="AT419" s="17" t="s">
        <v>149</v>
      </c>
      <c r="AU419" s="17" t="s">
        <v>86</v>
      </c>
    </row>
    <row r="420" s="14" customFormat="1">
      <c r="A420" s="14"/>
      <c r="B420" s="250"/>
      <c r="C420" s="251"/>
      <c r="D420" s="233" t="s">
        <v>177</v>
      </c>
      <c r="E420" s="252" t="s">
        <v>1</v>
      </c>
      <c r="F420" s="253" t="s">
        <v>515</v>
      </c>
      <c r="G420" s="251"/>
      <c r="H420" s="254">
        <v>522</v>
      </c>
      <c r="I420" s="255"/>
      <c r="J420" s="251"/>
      <c r="K420" s="251"/>
      <c r="L420" s="256"/>
      <c r="M420" s="257"/>
      <c r="N420" s="258"/>
      <c r="O420" s="258"/>
      <c r="P420" s="258"/>
      <c r="Q420" s="258"/>
      <c r="R420" s="258"/>
      <c r="S420" s="258"/>
      <c r="T420" s="259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0" t="s">
        <v>177</v>
      </c>
      <c r="AU420" s="260" t="s">
        <v>86</v>
      </c>
      <c r="AV420" s="14" t="s">
        <v>86</v>
      </c>
      <c r="AW420" s="14" t="s">
        <v>32</v>
      </c>
      <c r="AX420" s="14" t="s">
        <v>76</v>
      </c>
      <c r="AY420" s="260" t="s">
        <v>138</v>
      </c>
    </row>
    <row r="421" s="15" customFormat="1">
      <c r="A421" s="15"/>
      <c r="B421" s="261"/>
      <c r="C421" s="262"/>
      <c r="D421" s="233" t="s">
        <v>177</v>
      </c>
      <c r="E421" s="263" t="s">
        <v>1</v>
      </c>
      <c r="F421" s="264" t="s">
        <v>180</v>
      </c>
      <c r="G421" s="262"/>
      <c r="H421" s="265">
        <v>522</v>
      </c>
      <c r="I421" s="266"/>
      <c r="J421" s="262"/>
      <c r="K421" s="262"/>
      <c r="L421" s="267"/>
      <c r="M421" s="268"/>
      <c r="N421" s="269"/>
      <c r="O421" s="269"/>
      <c r="P421" s="269"/>
      <c r="Q421" s="269"/>
      <c r="R421" s="269"/>
      <c r="S421" s="269"/>
      <c r="T421" s="270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71" t="s">
        <v>177</v>
      </c>
      <c r="AU421" s="271" t="s">
        <v>86</v>
      </c>
      <c r="AV421" s="15" t="s">
        <v>145</v>
      </c>
      <c r="AW421" s="15" t="s">
        <v>32</v>
      </c>
      <c r="AX421" s="15" t="s">
        <v>84</v>
      </c>
      <c r="AY421" s="271" t="s">
        <v>138</v>
      </c>
    </row>
    <row r="422" s="2" customFormat="1" ht="24.15" customHeight="1">
      <c r="A422" s="38"/>
      <c r="B422" s="39"/>
      <c r="C422" s="219" t="s">
        <v>516</v>
      </c>
      <c r="D422" s="219" t="s">
        <v>141</v>
      </c>
      <c r="E422" s="220" t="s">
        <v>517</v>
      </c>
      <c r="F422" s="221" t="s">
        <v>518</v>
      </c>
      <c r="G422" s="222" t="s">
        <v>192</v>
      </c>
      <c r="H422" s="223">
        <v>0.91900000000000004</v>
      </c>
      <c r="I422" s="224"/>
      <c r="J422" s="225">
        <f>ROUND(I422*H422,2)</f>
        <v>0</v>
      </c>
      <c r="K422" s="226"/>
      <c r="L422" s="44"/>
      <c r="M422" s="227" t="s">
        <v>1</v>
      </c>
      <c r="N422" s="228" t="s">
        <v>41</v>
      </c>
      <c r="O422" s="91"/>
      <c r="P422" s="229">
        <f>O422*H422</f>
        <v>0</v>
      </c>
      <c r="Q422" s="229">
        <v>0</v>
      </c>
      <c r="R422" s="229">
        <f>Q422*H422</f>
        <v>0</v>
      </c>
      <c r="S422" s="229">
        <v>0</v>
      </c>
      <c r="T422" s="230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31" t="s">
        <v>179</v>
      </c>
      <c r="AT422" s="231" t="s">
        <v>141</v>
      </c>
      <c r="AU422" s="231" t="s">
        <v>86</v>
      </c>
      <c r="AY422" s="17" t="s">
        <v>138</v>
      </c>
      <c r="BE422" s="232">
        <f>IF(N422="základní",J422,0)</f>
        <v>0</v>
      </c>
      <c r="BF422" s="232">
        <f>IF(N422="snížená",J422,0)</f>
        <v>0</v>
      </c>
      <c r="BG422" s="232">
        <f>IF(N422="zákl. přenesená",J422,0)</f>
        <v>0</v>
      </c>
      <c r="BH422" s="232">
        <f>IF(N422="sníž. přenesená",J422,0)</f>
        <v>0</v>
      </c>
      <c r="BI422" s="232">
        <f>IF(N422="nulová",J422,0)</f>
        <v>0</v>
      </c>
      <c r="BJ422" s="17" t="s">
        <v>84</v>
      </c>
      <c r="BK422" s="232">
        <f>ROUND(I422*H422,2)</f>
        <v>0</v>
      </c>
      <c r="BL422" s="17" t="s">
        <v>179</v>
      </c>
      <c r="BM422" s="231" t="s">
        <v>519</v>
      </c>
    </row>
    <row r="423" s="2" customFormat="1">
      <c r="A423" s="38"/>
      <c r="B423" s="39"/>
      <c r="C423" s="40"/>
      <c r="D423" s="233" t="s">
        <v>147</v>
      </c>
      <c r="E423" s="40"/>
      <c r="F423" s="234" t="s">
        <v>520</v>
      </c>
      <c r="G423" s="40"/>
      <c r="H423" s="40"/>
      <c r="I423" s="235"/>
      <c r="J423" s="40"/>
      <c r="K423" s="40"/>
      <c r="L423" s="44"/>
      <c r="M423" s="236"/>
      <c r="N423" s="237"/>
      <c r="O423" s="91"/>
      <c r="P423" s="91"/>
      <c r="Q423" s="91"/>
      <c r="R423" s="91"/>
      <c r="S423" s="91"/>
      <c r="T423" s="92"/>
      <c r="U423" s="38"/>
      <c r="V423" s="38"/>
      <c r="W423" s="38"/>
      <c r="X423" s="38"/>
      <c r="Y423" s="38"/>
      <c r="Z423" s="38"/>
      <c r="AA423" s="38"/>
      <c r="AB423" s="38"/>
      <c r="AC423" s="38"/>
      <c r="AD423" s="38"/>
      <c r="AE423" s="38"/>
      <c r="AT423" s="17" t="s">
        <v>147</v>
      </c>
      <c r="AU423" s="17" t="s">
        <v>86</v>
      </c>
    </row>
    <row r="424" s="2" customFormat="1">
      <c r="A424" s="38"/>
      <c r="B424" s="39"/>
      <c r="C424" s="40"/>
      <c r="D424" s="238" t="s">
        <v>149</v>
      </c>
      <c r="E424" s="40"/>
      <c r="F424" s="239" t="s">
        <v>521</v>
      </c>
      <c r="G424" s="40"/>
      <c r="H424" s="40"/>
      <c r="I424" s="235"/>
      <c r="J424" s="40"/>
      <c r="K424" s="40"/>
      <c r="L424" s="44"/>
      <c r="M424" s="236"/>
      <c r="N424" s="237"/>
      <c r="O424" s="91"/>
      <c r="P424" s="91"/>
      <c r="Q424" s="91"/>
      <c r="R424" s="91"/>
      <c r="S424" s="91"/>
      <c r="T424" s="92"/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T424" s="17" t="s">
        <v>149</v>
      </c>
      <c r="AU424" s="17" t="s">
        <v>86</v>
      </c>
    </row>
    <row r="425" s="12" customFormat="1" ht="22.8" customHeight="1">
      <c r="A425" s="12"/>
      <c r="B425" s="203"/>
      <c r="C425" s="204"/>
      <c r="D425" s="205" t="s">
        <v>75</v>
      </c>
      <c r="E425" s="217" t="s">
        <v>522</v>
      </c>
      <c r="F425" s="217" t="s">
        <v>523</v>
      </c>
      <c r="G425" s="204"/>
      <c r="H425" s="204"/>
      <c r="I425" s="207"/>
      <c r="J425" s="218">
        <f>BK425</f>
        <v>0</v>
      </c>
      <c r="K425" s="204"/>
      <c r="L425" s="209"/>
      <c r="M425" s="210"/>
      <c r="N425" s="211"/>
      <c r="O425" s="211"/>
      <c r="P425" s="212">
        <f>SUM(P426:P783)</f>
        <v>0</v>
      </c>
      <c r="Q425" s="211"/>
      <c r="R425" s="212">
        <f>SUM(R426:R783)</f>
        <v>0.76212000000000002</v>
      </c>
      <c r="S425" s="211"/>
      <c r="T425" s="213">
        <f>SUM(T426:T783)</f>
        <v>0.81195000000000006</v>
      </c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R425" s="214" t="s">
        <v>86</v>
      </c>
      <c r="AT425" s="215" t="s">
        <v>75</v>
      </c>
      <c r="AU425" s="215" t="s">
        <v>84</v>
      </c>
      <c r="AY425" s="214" t="s">
        <v>138</v>
      </c>
      <c r="BK425" s="216">
        <f>SUM(BK426:BK783)</f>
        <v>0</v>
      </c>
    </row>
    <row r="426" s="2" customFormat="1" ht="24.15" customHeight="1">
      <c r="A426" s="38"/>
      <c r="B426" s="39"/>
      <c r="C426" s="219" t="s">
        <v>524</v>
      </c>
      <c r="D426" s="219" t="s">
        <v>141</v>
      </c>
      <c r="E426" s="220" t="s">
        <v>525</v>
      </c>
      <c r="F426" s="221" t="s">
        <v>526</v>
      </c>
      <c r="G426" s="222" t="s">
        <v>144</v>
      </c>
      <c r="H426" s="223">
        <v>20</v>
      </c>
      <c r="I426" s="224"/>
      <c r="J426" s="225">
        <f>ROUND(I426*H426,2)</f>
        <v>0</v>
      </c>
      <c r="K426" s="226"/>
      <c r="L426" s="44"/>
      <c r="M426" s="227" t="s">
        <v>1</v>
      </c>
      <c r="N426" s="228" t="s">
        <v>41</v>
      </c>
      <c r="O426" s="91"/>
      <c r="P426" s="229">
        <f>O426*H426</f>
        <v>0</v>
      </c>
      <c r="Q426" s="229">
        <v>2.0000000000000002E-05</v>
      </c>
      <c r="R426" s="229">
        <f>Q426*H426</f>
        <v>0.00040000000000000002</v>
      </c>
      <c r="S426" s="229">
        <v>0.039</v>
      </c>
      <c r="T426" s="230">
        <f>S426*H426</f>
        <v>0.78000000000000003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31" t="s">
        <v>179</v>
      </c>
      <c r="AT426" s="231" t="s">
        <v>141</v>
      </c>
      <c r="AU426" s="231" t="s">
        <v>86</v>
      </c>
      <c r="AY426" s="17" t="s">
        <v>138</v>
      </c>
      <c r="BE426" s="232">
        <f>IF(N426="základní",J426,0)</f>
        <v>0</v>
      </c>
      <c r="BF426" s="232">
        <f>IF(N426="snížená",J426,0)</f>
        <v>0</v>
      </c>
      <c r="BG426" s="232">
        <f>IF(N426="zákl. přenesená",J426,0)</f>
        <v>0</v>
      </c>
      <c r="BH426" s="232">
        <f>IF(N426="sníž. přenesená",J426,0)</f>
        <v>0</v>
      </c>
      <c r="BI426" s="232">
        <f>IF(N426="nulová",J426,0)</f>
        <v>0</v>
      </c>
      <c r="BJ426" s="17" t="s">
        <v>84</v>
      </c>
      <c r="BK426" s="232">
        <f>ROUND(I426*H426,2)</f>
        <v>0</v>
      </c>
      <c r="BL426" s="17" t="s">
        <v>179</v>
      </c>
      <c r="BM426" s="231" t="s">
        <v>527</v>
      </c>
    </row>
    <row r="427" s="2" customFormat="1">
      <c r="A427" s="38"/>
      <c r="B427" s="39"/>
      <c r="C427" s="40"/>
      <c r="D427" s="233" t="s">
        <v>147</v>
      </c>
      <c r="E427" s="40"/>
      <c r="F427" s="234" t="s">
        <v>528</v>
      </c>
      <c r="G427" s="40"/>
      <c r="H427" s="40"/>
      <c r="I427" s="235"/>
      <c r="J427" s="40"/>
      <c r="K427" s="40"/>
      <c r="L427" s="44"/>
      <c r="M427" s="236"/>
      <c r="N427" s="237"/>
      <c r="O427" s="91"/>
      <c r="P427" s="91"/>
      <c r="Q427" s="91"/>
      <c r="R427" s="91"/>
      <c r="S427" s="91"/>
      <c r="T427" s="92"/>
      <c r="U427" s="38"/>
      <c r="V427" s="38"/>
      <c r="W427" s="38"/>
      <c r="X427" s="38"/>
      <c r="Y427" s="38"/>
      <c r="Z427" s="38"/>
      <c r="AA427" s="38"/>
      <c r="AB427" s="38"/>
      <c r="AC427" s="38"/>
      <c r="AD427" s="38"/>
      <c r="AE427" s="38"/>
      <c r="AT427" s="17" t="s">
        <v>147</v>
      </c>
      <c r="AU427" s="17" t="s">
        <v>86</v>
      </c>
    </row>
    <row r="428" s="2" customFormat="1">
      <c r="A428" s="38"/>
      <c r="B428" s="39"/>
      <c r="C428" s="40"/>
      <c r="D428" s="238" t="s">
        <v>149</v>
      </c>
      <c r="E428" s="40"/>
      <c r="F428" s="239" t="s">
        <v>529</v>
      </c>
      <c r="G428" s="40"/>
      <c r="H428" s="40"/>
      <c r="I428" s="235"/>
      <c r="J428" s="40"/>
      <c r="K428" s="40"/>
      <c r="L428" s="44"/>
      <c r="M428" s="236"/>
      <c r="N428" s="237"/>
      <c r="O428" s="91"/>
      <c r="P428" s="91"/>
      <c r="Q428" s="91"/>
      <c r="R428" s="91"/>
      <c r="S428" s="91"/>
      <c r="T428" s="92"/>
      <c r="U428" s="38"/>
      <c r="V428" s="38"/>
      <c r="W428" s="38"/>
      <c r="X428" s="38"/>
      <c r="Y428" s="38"/>
      <c r="Z428" s="38"/>
      <c r="AA428" s="38"/>
      <c r="AB428" s="38"/>
      <c r="AC428" s="38"/>
      <c r="AD428" s="38"/>
      <c r="AE428" s="38"/>
      <c r="AT428" s="17" t="s">
        <v>149</v>
      </c>
      <c r="AU428" s="17" t="s">
        <v>86</v>
      </c>
    </row>
    <row r="429" s="14" customFormat="1">
      <c r="A429" s="14"/>
      <c r="B429" s="250"/>
      <c r="C429" s="251"/>
      <c r="D429" s="233" t="s">
        <v>177</v>
      </c>
      <c r="E429" s="252" t="s">
        <v>1</v>
      </c>
      <c r="F429" s="253" t="s">
        <v>530</v>
      </c>
      <c r="G429" s="251"/>
      <c r="H429" s="254">
        <v>20</v>
      </c>
      <c r="I429" s="255"/>
      <c r="J429" s="251"/>
      <c r="K429" s="251"/>
      <c r="L429" s="256"/>
      <c r="M429" s="257"/>
      <c r="N429" s="258"/>
      <c r="O429" s="258"/>
      <c r="P429" s="258"/>
      <c r="Q429" s="258"/>
      <c r="R429" s="258"/>
      <c r="S429" s="258"/>
      <c r="T429" s="259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60" t="s">
        <v>177</v>
      </c>
      <c r="AU429" s="260" t="s">
        <v>86</v>
      </c>
      <c r="AV429" s="14" t="s">
        <v>86</v>
      </c>
      <c r="AW429" s="14" t="s">
        <v>32</v>
      </c>
      <c r="AX429" s="14" t="s">
        <v>76</v>
      </c>
      <c r="AY429" s="260" t="s">
        <v>138</v>
      </c>
    </row>
    <row r="430" s="15" customFormat="1">
      <c r="A430" s="15"/>
      <c r="B430" s="261"/>
      <c r="C430" s="262"/>
      <c r="D430" s="233" t="s">
        <v>177</v>
      </c>
      <c r="E430" s="263" t="s">
        <v>1</v>
      </c>
      <c r="F430" s="264" t="s">
        <v>180</v>
      </c>
      <c r="G430" s="262"/>
      <c r="H430" s="265">
        <v>20</v>
      </c>
      <c r="I430" s="266"/>
      <c r="J430" s="262"/>
      <c r="K430" s="262"/>
      <c r="L430" s="267"/>
      <c r="M430" s="268"/>
      <c r="N430" s="269"/>
      <c r="O430" s="269"/>
      <c r="P430" s="269"/>
      <c r="Q430" s="269"/>
      <c r="R430" s="269"/>
      <c r="S430" s="269"/>
      <c r="T430" s="270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  <c r="AE430" s="15"/>
      <c r="AT430" s="271" t="s">
        <v>177</v>
      </c>
      <c r="AU430" s="271" t="s">
        <v>86</v>
      </c>
      <c r="AV430" s="15" t="s">
        <v>145</v>
      </c>
      <c r="AW430" s="15" t="s">
        <v>32</v>
      </c>
      <c r="AX430" s="15" t="s">
        <v>84</v>
      </c>
      <c r="AY430" s="271" t="s">
        <v>138</v>
      </c>
    </row>
    <row r="431" s="2" customFormat="1" ht="24.15" customHeight="1">
      <c r="A431" s="38"/>
      <c r="B431" s="39"/>
      <c r="C431" s="219" t="s">
        <v>531</v>
      </c>
      <c r="D431" s="219" t="s">
        <v>141</v>
      </c>
      <c r="E431" s="220" t="s">
        <v>532</v>
      </c>
      <c r="F431" s="221" t="s">
        <v>533</v>
      </c>
      <c r="G431" s="222" t="s">
        <v>267</v>
      </c>
      <c r="H431" s="223">
        <v>8</v>
      </c>
      <c r="I431" s="224"/>
      <c r="J431" s="225">
        <f>ROUND(I431*H431,2)</f>
        <v>0</v>
      </c>
      <c r="K431" s="226"/>
      <c r="L431" s="44"/>
      <c r="M431" s="227" t="s">
        <v>1</v>
      </c>
      <c r="N431" s="228" t="s">
        <v>41</v>
      </c>
      <c r="O431" s="91"/>
      <c r="P431" s="229">
        <f>O431*H431</f>
        <v>0</v>
      </c>
      <c r="Q431" s="229">
        <v>0.00249</v>
      </c>
      <c r="R431" s="229">
        <f>Q431*H431</f>
        <v>0.01992</v>
      </c>
      <c r="S431" s="229">
        <v>0</v>
      </c>
      <c r="T431" s="230">
        <f>S431*H431</f>
        <v>0</v>
      </c>
      <c r="U431" s="38"/>
      <c r="V431" s="38"/>
      <c r="W431" s="38"/>
      <c r="X431" s="38"/>
      <c r="Y431" s="38"/>
      <c r="Z431" s="38"/>
      <c r="AA431" s="38"/>
      <c r="AB431" s="38"/>
      <c r="AC431" s="38"/>
      <c r="AD431" s="38"/>
      <c r="AE431" s="38"/>
      <c r="AR431" s="231" t="s">
        <v>179</v>
      </c>
      <c r="AT431" s="231" t="s">
        <v>141</v>
      </c>
      <c r="AU431" s="231" t="s">
        <v>86</v>
      </c>
      <c r="AY431" s="17" t="s">
        <v>138</v>
      </c>
      <c r="BE431" s="232">
        <f>IF(N431="základní",J431,0)</f>
        <v>0</v>
      </c>
      <c r="BF431" s="232">
        <f>IF(N431="snížená",J431,0)</f>
        <v>0</v>
      </c>
      <c r="BG431" s="232">
        <f>IF(N431="zákl. přenesená",J431,0)</f>
        <v>0</v>
      </c>
      <c r="BH431" s="232">
        <f>IF(N431="sníž. přenesená",J431,0)</f>
        <v>0</v>
      </c>
      <c r="BI431" s="232">
        <f>IF(N431="nulová",J431,0)</f>
        <v>0</v>
      </c>
      <c r="BJ431" s="17" t="s">
        <v>84</v>
      </c>
      <c r="BK431" s="232">
        <f>ROUND(I431*H431,2)</f>
        <v>0</v>
      </c>
      <c r="BL431" s="17" t="s">
        <v>179</v>
      </c>
      <c r="BM431" s="231" t="s">
        <v>534</v>
      </c>
    </row>
    <row r="432" s="2" customFormat="1">
      <c r="A432" s="38"/>
      <c r="B432" s="39"/>
      <c r="C432" s="40"/>
      <c r="D432" s="233" t="s">
        <v>147</v>
      </c>
      <c r="E432" s="40"/>
      <c r="F432" s="234" t="s">
        <v>535</v>
      </c>
      <c r="G432" s="40"/>
      <c r="H432" s="40"/>
      <c r="I432" s="235"/>
      <c r="J432" s="40"/>
      <c r="K432" s="40"/>
      <c r="L432" s="44"/>
      <c r="M432" s="236"/>
      <c r="N432" s="237"/>
      <c r="O432" s="91"/>
      <c r="P432" s="91"/>
      <c r="Q432" s="91"/>
      <c r="R432" s="91"/>
      <c r="S432" s="91"/>
      <c r="T432" s="92"/>
      <c r="U432" s="38"/>
      <c r="V432" s="38"/>
      <c r="W432" s="38"/>
      <c r="X432" s="38"/>
      <c r="Y432" s="38"/>
      <c r="Z432" s="38"/>
      <c r="AA432" s="38"/>
      <c r="AB432" s="38"/>
      <c r="AC432" s="38"/>
      <c r="AD432" s="38"/>
      <c r="AE432" s="38"/>
      <c r="AT432" s="17" t="s">
        <v>147</v>
      </c>
      <c r="AU432" s="17" t="s">
        <v>86</v>
      </c>
    </row>
    <row r="433" s="2" customFormat="1">
      <c r="A433" s="38"/>
      <c r="B433" s="39"/>
      <c r="C433" s="40"/>
      <c r="D433" s="238" t="s">
        <v>149</v>
      </c>
      <c r="E433" s="40"/>
      <c r="F433" s="239" t="s">
        <v>536</v>
      </c>
      <c r="G433" s="40"/>
      <c r="H433" s="40"/>
      <c r="I433" s="235"/>
      <c r="J433" s="40"/>
      <c r="K433" s="40"/>
      <c r="L433" s="44"/>
      <c r="M433" s="236"/>
      <c r="N433" s="237"/>
      <c r="O433" s="91"/>
      <c r="P433" s="91"/>
      <c r="Q433" s="91"/>
      <c r="R433" s="91"/>
      <c r="S433" s="91"/>
      <c r="T433" s="92"/>
      <c r="U433" s="38"/>
      <c r="V433" s="38"/>
      <c r="W433" s="38"/>
      <c r="X433" s="38"/>
      <c r="Y433" s="38"/>
      <c r="Z433" s="38"/>
      <c r="AA433" s="38"/>
      <c r="AB433" s="38"/>
      <c r="AC433" s="38"/>
      <c r="AD433" s="38"/>
      <c r="AE433" s="38"/>
      <c r="AT433" s="17" t="s">
        <v>149</v>
      </c>
      <c r="AU433" s="17" t="s">
        <v>86</v>
      </c>
    </row>
    <row r="434" s="13" customFormat="1">
      <c r="A434" s="13"/>
      <c r="B434" s="240"/>
      <c r="C434" s="241"/>
      <c r="D434" s="233" t="s">
        <v>177</v>
      </c>
      <c r="E434" s="242" t="s">
        <v>1</v>
      </c>
      <c r="F434" s="243" t="s">
        <v>537</v>
      </c>
      <c r="G434" s="241"/>
      <c r="H434" s="242" t="s">
        <v>1</v>
      </c>
      <c r="I434" s="244"/>
      <c r="J434" s="241"/>
      <c r="K434" s="241"/>
      <c r="L434" s="245"/>
      <c r="M434" s="246"/>
      <c r="N434" s="247"/>
      <c r="O434" s="247"/>
      <c r="P434" s="247"/>
      <c r="Q434" s="247"/>
      <c r="R434" s="247"/>
      <c r="S434" s="247"/>
      <c r="T434" s="248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49" t="s">
        <v>177</v>
      </c>
      <c r="AU434" s="249" t="s">
        <v>86</v>
      </c>
      <c r="AV434" s="13" t="s">
        <v>84</v>
      </c>
      <c r="AW434" s="13" t="s">
        <v>32</v>
      </c>
      <c r="AX434" s="13" t="s">
        <v>76</v>
      </c>
      <c r="AY434" s="249" t="s">
        <v>138</v>
      </c>
    </row>
    <row r="435" s="14" customFormat="1">
      <c r="A435" s="14"/>
      <c r="B435" s="250"/>
      <c r="C435" s="251"/>
      <c r="D435" s="233" t="s">
        <v>177</v>
      </c>
      <c r="E435" s="252" t="s">
        <v>1</v>
      </c>
      <c r="F435" s="253" t="s">
        <v>538</v>
      </c>
      <c r="G435" s="251"/>
      <c r="H435" s="254">
        <v>8</v>
      </c>
      <c r="I435" s="255"/>
      <c r="J435" s="251"/>
      <c r="K435" s="251"/>
      <c r="L435" s="256"/>
      <c r="M435" s="257"/>
      <c r="N435" s="258"/>
      <c r="O435" s="258"/>
      <c r="P435" s="258"/>
      <c r="Q435" s="258"/>
      <c r="R435" s="258"/>
      <c r="S435" s="258"/>
      <c r="T435" s="259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0" t="s">
        <v>177</v>
      </c>
      <c r="AU435" s="260" t="s">
        <v>86</v>
      </c>
      <c r="AV435" s="14" t="s">
        <v>86</v>
      </c>
      <c r="AW435" s="14" t="s">
        <v>32</v>
      </c>
      <c r="AX435" s="14" t="s">
        <v>76</v>
      </c>
      <c r="AY435" s="260" t="s">
        <v>138</v>
      </c>
    </row>
    <row r="436" s="15" customFormat="1">
      <c r="A436" s="15"/>
      <c r="B436" s="261"/>
      <c r="C436" s="262"/>
      <c r="D436" s="233" t="s">
        <v>177</v>
      </c>
      <c r="E436" s="263" t="s">
        <v>1</v>
      </c>
      <c r="F436" s="264" t="s">
        <v>180</v>
      </c>
      <c r="G436" s="262"/>
      <c r="H436" s="265">
        <v>8</v>
      </c>
      <c r="I436" s="266"/>
      <c r="J436" s="262"/>
      <c r="K436" s="262"/>
      <c r="L436" s="267"/>
      <c r="M436" s="268"/>
      <c r="N436" s="269"/>
      <c r="O436" s="269"/>
      <c r="P436" s="269"/>
      <c r="Q436" s="269"/>
      <c r="R436" s="269"/>
      <c r="S436" s="269"/>
      <c r="T436" s="270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  <c r="AE436" s="15"/>
      <c r="AT436" s="271" t="s">
        <v>177</v>
      </c>
      <c r="AU436" s="271" t="s">
        <v>86</v>
      </c>
      <c r="AV436" s="15" t="s">
        <v>145</v>
      </c>
      <c r="AW436" s="15" t="s">
        <v>32</v>
      </c>
      <c r="AX436" s="15" t="s">
        <v>84</v>
      </c>
      <c r="AY436" s="271" t="s">
        <v>138</v>
      </c>
    </row>
    <row r="437" s="2" customFormat="1" ht="24.15" customHeight="1">
      <c r="A437" s="38"/>
      <c r="B437" s="39"/>
      <c r="C437" s="272" t="s">
        <v>539</v>
      </c>
      <c r="D437" s="272" t="s">
        <v>229</v>
      </c>
      <c r="E437" s="273" t="s">
        <v>540</v>
      </c>
      <c r="F437" s="274" t="s">
        <v>541</v>
      </c>
      <c r="G437" s="275" t="s">
        <v>144</v>
      </c>
      <c r="H437" s="276">
        <v>1</v>
      </c>
      <c r="I437" s="277"/>
      <c r="J437" s="278">
        <f>ROUND(I437*H437,2)</f>
        <v>0</v>
      </c>
      <c r="K437" s="279"/>
      <c r="L437" s="280"/>
      <c r="M437" s="281" t="s">
        <v>1</v>
      </c>
      <c r="N437" s="282" t="s">
        <v>41</v>
      </c>
      <c r="O437" s="91"/>
      <c r="P437" s="229">
        <f>O437*H437</f>
        <v>0</v>
      </c>
      <c r="Q437" s="229">
        <v>0</v>
      </c>
      <c r="R437" s="229">
        <f>Q437*H437</f>
        <v>0</v>
      </c>
      <c r="S437" s="229">
        <v>0</v>
      </c>
      <c r="T437" s="230">
        <f>S437*H437</f>
        <v>0</v>
      </c>
      <c r="U437" s="38"/>
      <c r="V437" s="38"/>
      <c r="W437" s="38"/>
      <c r="X437" s="38"/>
      <c r="Y437" s="38"/>
      <c r="Z437" s="38"/>
      <c r="AA437" s="38"/>
      <c r="AB437" s="38"/>
      <c r="AC437" s="38"/>
      <c r="AD437" s="38"/>
      <c r="AE437" s="38"/>
      <c r="AR437" s="231" t="s">
        <v>232</v>
      </c>
      <c r="AT437" s="231" t="s">
        <v>229</v>
      </c>
      <c r="AU437" s="231" t="s">
        <v>86</v>
      </c>
      <c r="AY437" s="17" t="s">
        <v>138</v>
      </c>
      <c r="BE437" s="232">
        <f>IF(N437="základní",J437,0)</f>
        <v>0</v>
      </c>
      <c r="BF437" s="232">
        <f>IF(N437="snížená",J437,0)</f>
        <v>0</v>
      </c>
      <c r="BG437" s="232">
        <f>IF(N437="zákl. přenesená",J437,0)</f>
        <v>0</v>
      </c>
      <c r="BH437" s="232">
        <f>IF(N437="sníž. přenesená",J437,0)</f>
        <v>0</v>
      </c>
      <c r="BI437" s="232">
        <f>IF(N437="nulová",J437,0)</f>
        <v>0</v>
      </c>
      <c r="BJ437" s="17" t="s">
        <v>84</v>
      </c>
      <c r="BK437" s="232">
        <f>ROUND(I437*H437,2)</f>
        <v>0</v>
      </c>
      <c r="BL437" s="17" t="s">
        <v>179</v>
      </c>
      <c r="BM437" s="231" t="s">
        <v>542</v>
      </c>
    </row>
    <row r="438" s="2" customFormat="1">
      <c r="A438" s="38"/>
      <c r="B438" s="39"/>
      <c r="C438" s="40"/>
      <c r="D438" s="233" t="s">
        <v>147</v>
      </c>
      <c r="E438" s="40"/>
      <c r="F438" s="234" t="s">
        <v>541</v>
      </c>
      <c r="G438" s="40"/>
      <c r="H438" s="40"/>
      <c r="I438" s="235"/>
      <c r="J438" s="40"/>
      <c r="K438" s="40"/>
      <c r="L438" s="44"/>
      <c r="M438" s="236"/>
      <c r="N438" s="237"/>
      <c r="O438" s="91"/>
      <c r="P438" s="91"/>
      <c r="Q438" s="91"/>
      <c r="R438" s="91"/>
      <c r="S438" s="91"/>
      <c r="T438" s="92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  <c r="AT438" s="17" t="s">
        <v>147</v>
      </c>
      <c r="AU438" s="17" t="s">
        <v>86</v>
      </c>
    </row>
    <row r="439" s="2" customFormat="1" ht="24.15" customHeight="1">
      <c r="A439" s="38"/>
      <c r="B439" s="39"/>
      <c r="C439" s="272" t="s">
        <v>543</v>
      </c>
      <c r="D439" s="272" t="s">
        <v>229</v>
      </c>
      <c r="E439" s="273" t="s">
        <v>544</v>
      </c>
      <c r="F439" s="274" t="s">
        <v>545</v>
      </c>
      <c r="G439" s="275" t="s">
        <v>144</v>
      </c>
      <c r="H439" s="276">
        <v>7</v>
      </c>
      <c r="I439" s="277"/>
      <c r="J439" s="278">
        <f>ROUND(I439*H439,2)</f>
        <v>0</v>
      </c>
      <c r="K439" s="279"/>
      <c r="L439" s="280"/>
      <c r="M439" s="281" t="s">
        <v>1</v>
      </c>
      <c r="N439" s="282" t="s">
        <v>41</v>
      </c>
      <c r="O439" s="91"/>
      <c r="P439" s="229">
        <f>O439*H439</f>
        <v>0</v>
      </c>
      <c r="Q439" s="229">
        <v>0</v>
      </c>
      <c r="R439" s="229">
        <f>Q439*H439</f>
        <v>0</v>
      </c>
      <c r="S439" s="229">
        <v>0</v>
      </c>
      <c r="T439" s="230">
        <f>S439*H439</f>
        <v>0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31" t="s">
        <v>232</v>
      </c>
      <c r="AT439" s="231" t="s">
        <v>229</v>
      </c>
      <c r="AU439" s="231" t="s">
        <v>86</v>
      </c>
      <c r="AY439" s="17" t="s">
        <v>138</v>
      </c>
      <c r="BE439" s="232">
        <f>IF(N439="základní",J439,0)</f>
        <v>0</v>
      </c>
      <c r="BF439" s="232">
        <f>IF(N439="snížená",J439,0)</f>
        <v>0</v>
      </c>
      <c r="BG439" s="232">
        <f>IF(N439="zákl. přenesená",J439,0)</f>
        <v>0</v>
      </c>
      <c r="BH439" s="232">
        <f>IF(N439="sníž. přenesená",J439,0)</f>
        <v>0</v>
      </c>
      <c r="BI439" s="232">
        <f>IF(N439="nulová",J439,0)</f>
        <v>0</v>
      </c>
      <c r="BJ439" s="17" t="s">
        <v>84</v>
      </c>
      <c r="BK439" s="232">
        <f>ROUND(I439*H439,2)</f>
        <v>0</v>
      </c>
      <c r="BL439" s="17" t="s">
        <v>179</v>
      </c>
      <c r="BM439" s="231" t="s">
        <v>546</v>
      </c>
    </row>
    <row r="440" s="2" customFormat="1">
      <c r="A440" s="38"/>
      <c r="B440" s="39"/>
      <c r="C440" s="40"/>
      <c r="D440" s="233" t="s">
        <v>147</v>
      </c>
      <c r="E440" s="40"/>
      <c r="F440" s="234" t="s">
        <v>545</v>
      </c>
      <c r="G440" s="40"/>
      <c r="H440" s="40"/>
      <c r="I440" s="235"/>
      <c r="J440" s="40"/>
      <c r="K440" s="40"/>
      <c r="L440" s="44"/>
      <c r="M440" s="236"/>
      <c r="N440" s="237"/>
      <c r="O440" s="91"/>
      <c r="P440" s="91"/>
      <c r="Q440" s="91"/>
      <c r="R440" s="91"/>
      <c r="S440" s="91"/>
      <c r="T440" s="92"/>
      <c r="U440" s="38"/>
      <c r="V440" s="38"/>
      <c r="W440" s="38"/>
      <c r="X440" s="38"/>
      <c r="Y440" s="38"/>
      <c r="Z440" s="38"/>
      <c r="AA440" s="38"/>
      <c r="AB440" s="38"/>
      <c r="AC440" s="38"/>
      <c r="AD440" s="38"/>
      <c r="AE440" s="38"/>
      <c r="AT440" s="17" t="s">
        <v>147</v>
      </c>
      <c r="AU440" s="17" t="s">
        <v>86</v>
      </c>
    </row>
    <row r="441" s="2" customFormat="1" ht="24.15" customHeight="1">
      <c r="A441" s="38"/>
      <c r="B441" s="39"/>
      <c r="C441" s="219" t="s">
        <v>547</v>
      </c>
      <c r="D441" s="219" t="s">
        <v>141</v>
      </c>
      <c r="E441" s="220" t="s">
        <v>548</v>
      </c>
      <c r="F441" s="221" t="s">
        <v>549</v>
      </c>
      <c r="G441" s="222" t="s">
        <v>267</v>
      </c>
      <c r="H441" s="223">
        <v>2</v>
      </c>
      <c r="I441" s="224"/>
      <c r="J441" s="225">
        <f>ROUND(I441*H441,2)</f>
        <v>0</v>
      </c>
      <c r="K441" s="226"/>
      <c r="L441" s="44"/>
      <c r="M441" s="227" t="s">
        <v>1</v>
      </c>
      <c r="N441" s="228" t="s">
        <v>41</v>
      </c>
      <c r="O441" s="91"/>
      <c r="P441" s="229">
        <f>O441*H441</f>
        <v>0</v>
      </c>
      <c r="Q441" s="229">
        <v>0.01073</v>
      </c>
      <c r="R441" s="229">
        <f>Q441*H441</f>
        <v>0.02146</v>
      </c>
      <c r="S441" s="229">
        <v>0</v>
      </c>
      <c r="T441" s="230">
        <f>S441*H441</f>
        <v>0</v>
      </c>
      <c r="U441" s="38"/>
      <c r="V441" s="38"/>
      <c r="W441" s="38"/>
      <c r="X441" s="38"/>
      <c r="Y441" s="38"/>
      <c r="Z441" s="38"/>
      <c r="AA441" s="38"/>
      <c r="AB441" s="38"/>
      <c r="AC441" s="38"/>
      <c r="AD441" s="38"/>
      <c r="AE441" s="38"/>
      <c r="AR441" s="231" t="s">
        <v>179</v>
      </c>
      <c r="AT441" s="231" t="s">
        <v>141</v>
      </c>
      <c r="AU441" s="231" t="s">
        <v>86</v>
      </c>
      <c r="AY441" s="17" t="s">
        <v>138</v>
      </c>
      <c r="BE441" s="232">
        <f>IF(N441="základní",J441,0)</f>
        <v>0</v>
      </c>
      <c r="BF441" s="232">
        <f>IF(N441="snížená",J441,0)</f>
        <v>0</v>
      </c>
      <c r="BG441" s="232">
        <f>IF(N441="zákl. přenesená",J441,0)</f>
        <v>0</v>
      </c>
      <c r="BH441" s="232">
        <f>IF(N441="sníž. přenesená",J441,0)</f>
        <v>0</v>
      </c>
      <c r="BI441" s="232">
        <f>IF(N441="nulová",J441,0)</f>
        <v>0</v>
      </c>
      <c r="BJ441" s="17" t="s">
        <v>84</v>
      </c>
      <c r="BK441" s="232">
        <f>ROUND(I441*H441,2)</f>
        <v>0</v>
      </c>
      <c r="BL441" s="17" t="s">
        <v>179</v>
      </c>
      <c r="BM441" s="231" t="s">
        <v>550</v>
      </c>
    </row>
    <row r="442" s="2" customFormat="1">
      <c r="A442" s="38"/>
      <c r="B442" s="39"/>
      <c r="C442" s="40"/>
      <c r="D442" s="233" t="s">
        <v>147</v>
      </c>
      <c r="E442" s="40"/>
      <c r="F442" s="234" t="s">
        <v>551</v>
      </c>
      <c r="G442" s="40"/>
      <c r="H442" s="40"/>
      <c r="I442" s="235"/>
      <c r="J442" s="40"/>
      <c r="K442" s="40"/>
      <c r="L442" s="44"/>
      <c r="M442" s="236"/>
      <c r="N442" s="237"/>
      <c r="O442" s="91"/>
      <c r="P442" s="91"/>
      <c r="Q442" s="91"/>
      <c r="R442" s="91"/>
      <c r="S442" s="91"/>
      <c r="T442" s="92"/>
      <c r="U442" s="38"/>
      <c r="V442" s="38"/>
      <c r="W442" s="38"/>
      <c r="X442" s="38"/>
      <c r="Y442" s="38"/>
      <c r="Z442" s="38"/>
      <c r="AA442" s="38"/>
      <c r="AB442" s="38"/>
      <c r="AC442" s="38"/>
      <c r="AD442" s="38"/>
      <c r="AE442" s="38"/>
      <c r="AT442" s="17" t="s">
        <v>147</v>
      </c>
      <c r="AU442" s="17" t="s">
        <v>86</v>
      </c>
    </row>
    <row r="443" s="2" customFormat="1">
      <c r="A443" s="38"/>
      <c r="B443" s="39"/>
      <c r="C443" s="40"/>
      <c r="D443" s="238" t="s">
        <v>149</v>
      </c>
      <c r="E443" s="40"/>
      <c r="F443" s="239" t="s">
        <v>552</v>
      </c>
      <c r="G443" s="40"/>
      <c r="H443" s="40"/>
      <c r="I443" s="235"/>
      <c r="J443" s="40"/>
      <c r="K443" s="40"/>
      <c r="L443" s="44"/>
      <c r="M443" s="236"/>
      <c r="N443" s="237"/>
      <c r="O443" s="91"/>
      <c r="P443" s="91"/>
      <c r="Q443" s="91"/>
      <c r="R443" s="91"/>
      <c r="S443" s="91"/>
      <c r="T443" s="92"/>
      <c r="U443" s="38"/>
      <c r="V443" s="38"/>
      <c r="W443" s="38"/>
      <c r="X443" s="38"/>
      <c r="Y443" s="38"/>
      <c r="Z443" s="38"/>
      <c r="AA443" s="38"/>
      <c r="AB443" s="38"/>
      <c r="AC443" s="38"/>
      <c r="AD443" s="38"/>
      <c r="AE443" s="38"/>
      <c r="AT443" s="17" t="s">
        <v>149</v>
      </c>
      <c r="AU443" s="17" t="s">
        <v>86</v>
      </c>
    </row>
    <row r="444" s="13" customFormat="1">
      <c r="A444" s="13"/>
      <c r="B444" s="240"/>
      <c r="C444" s="241"/>
      <c r="D444" s="233" t="s">
        <v>177</v>
      </c>
      <c r="E444" s="242" t="s">
        <v>1</v>
      </c>
      <c r="F444" s="243" t="s">
        <v>537</v>
      </c>
      <c r="G444" s="241"/>
      <c r="H444" s="242" t="s">
        <v>1</v>
      </c>
      <c r="I444" s="244"/>
      <c r="J444" s="241"/>
      <c r="K444" s="241"/>
      <c r="L444" s="245"/>
      <c r="M444" s="246"/>
      <c r="N444" s="247"/>
      <c r="O444" s="247"/>
      <c r="P444" s="247"/>
      <c r="Q444" s="247"/>
      <c r="R444" s="247"/>
      <c r="S444" s="247"/>
      <c r="T444" s="248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49" t="s">
        <v>177</v>
      </c>
      <c r="AU444" s="249" t="s">
        <v>86</v>
      </c>
      <c r="AV444" s="13" t="s">
        <v>84</v>
      </c>
      <c r="AW444" s="13" t="s">
        <v>32</v>
      </c>
      <c r="AX444" s="13" t="s">
        <v>76</v>
      </c>
      <c r="AY444" s="249" t="s">
        <v>138</v>
      </c>
    </row>
    <row r="445" s="14" customFormat="1">
      <c r="A445" s="14"/>
      <c r="B445" s="250"/>
      <c r="C445" s="251"/>
      <c r="D445" s="233" t="s">
        <v>177</v>
      </c>
      <c r="E445" s="252" t="s">
        <v>1</v>
      </c>
      <c r="F445" s="253" t="s">
        <v>86</v>
      </c>
      <c r="G445" s="251"/>
      <c r="H445" s="254">
        <v>2</v>
      </c>
      <c r="I445" s="255"/>
      <c r="J445" s="251"/>
      <c r="K445" s="251"/>
      <c r="L445" s="256"/>
      <c r="M445" s="257"/>
      <c r="N445" s="258"/>
      <c r="O445" s="258"/>
      <c r="P445" s="258"/>
      <c r="Q445" s="258"/>
      <c r="R445" s="258"/>
      <c r="S445" s="258"/>
      <c r="T445" s="259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0" t="s">
        <v>177</v>
      </c>
      <c r="AU445" s="260" t="s">
        <v>86</v>
      </c>
      <c r="AV445" s="14" t="s">
        <v>86</v>
      </c>
      <c r="AW445" s="14" t="s">
        <v>32</v>
      </c>
      <c r="AX445" s="14" t="s">
        <v>76</v>
      </c>
      <c r="AY445" s="260" t="s">
        <v>138</v>
      </c>
    </row>
    <row r="446" s="15" customFormat="1">
      <c r="A446" s="15"/>
      <c r="B446" s="261"/>
      <c r="C446" s="262"/>
      <c r="D446" s="233" t="s">
        <v>177</v>
      </c>
      <c r="E446" s="263" t="s">
        <v>1</v>
      </c>
      <c r="F446" s="264" t="s">
        <v>180</v>
      </c>
      <c r="G446" s="262"/>
      <c r="H446" s="265">
        <v>2</v>
      </c>
      <c r="I446" s="266"/>
      <c r="J446" s="262"/>
      <c r="K446" s="262"/>
      <c r="L446" s="267"/>
      <c r="M446" s="268"/>
      <c r="N446" s="269"/>
      <c r="O446" s="269"/>
      <c r="P446" s="269"/>
      <c r="Q446" s="269"/>
      <c r="R446" s="269"/>
      <c r="S446" s="269"/>
      <c r="T446" s="270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  <c r="AE446" s="15"/>
      <c r="AT446" s="271" t="s">
        <v>177</v>
      </c>
      <c r="AU446" s="271" t="s">
        <v>86</v>
      </c>
      <c r="AV446" s="15" t="s">
        <v>145</v>
      </c>
      <c r="AW446" s="15" t="s">
        <v>32</v>
      </c>
      <c r="AX446" s="15" t="s">
        <v>84</v>
      </c>
      <c r="AY446" s="271" t="s">
        <v>138</v>
      </c>
    </row>
    <row r="447" s="2" customFormat="1" ht="24.15" customHeight="1">
      <c r="A447" s="38"/>
      <c r="B447" s="39"/>
      <c r="C447" s="272" t="s">
        <v>553</v>
      </c>
      <c r="D447" s="272" t="s">
        <v>229</v>
      </c>
      <c r="E447" s="273" t="s">
        <v>554</v>
      </c>
      <c r="F447" s="274" t="s">
        <v>555</v>
      </c>
      <c r="G447" s="275" t="s">
        <v>144</v>
      </c>
      <c r="H447" s="276">
        <v>2</v>
      </c>
      <c r="I447" s="277"/>
      <c r="J447" s="278">
        <f>ROUND(I447*H447,2)</f>
        <v>0</v>
      </c>
      <c r="K447" s="279"/>
      <c r="L447" s="280"/>
      <c r="M447" s="281" t="s">
        <v>1</v>
      </c>
      <c r="N447" s="282" t="s">
        <v>41</v>
      </c>
      <c r="O447" s="91"/>
      <c r="P447" s="229">
        <f>O447*H447</f>
        <v>0</v>
      </c>
      <c r="Q447" s="229">
        <v>0</v>
      </c>
      <c r="R447" s="229">
        <f>Q447*H447</f>
        <v>0</v>
      </c>
      <c r="S447" s="229">
        <v>0</v>
      </c>
      <c r="T447" s="230">
        <f>S447*H447</f>
        <v>0</v>
      </c>
      <c r="U447" s="38"/>
      <c r="V447" s="38"/>
      <c r="W447" s="38"/>
      <c r="X447" s="38"/>
      <c r="Y447" s="38"/>
      <c r="Z447" s="38"/>
      <c r="AA447" s="38"/>
      <c r="AB447" s="38"/>
      <c r="AC447" s="38"/>
      <c r="AD447" s="38"/>
      <c r="AE447" s="38"/>
      <c r="AR447" s="231" t="s">
        <v>232</v>
      </c>
      <c r="AT447" s="231" t="s">
        <v>229</v>
      </c>
      <c r="AU447" s="231" t="s">
        <v>86</v>
      </c>
      <c r="AY447" s="17" t="s">
        <v>138</v>
      </c>
      <c r="BE447" s="232">
        <f>IF(N447="základní",J447,0)</f>
        <v>0</v>
      </c>
      <c r="BF447" s="232">
        <f>IF(N447="snížená",J447,0)</f>
        <v>0</v>
      </c>
      <c r="BG447" s="232">
        <f>IF(N447="zákl. přenesená",J447,0)</f>
        <v>0</v>
      </c>
      <c r="BH447" s="232">
        <f>IF(N447="sníž. přenesená",J447,0)</f>
        <v>0</v>
      </c>
      <c r="BI447" s="232">
        <f>IF(N447="nulová",J447,0)</f>
        <v>0</v>
      </c>
      <c r="BJ447" s="17" t="s">
        <v>84</v>
      </c>
      <c r="BK447" s="232">
        <f>ROUND(I447*H447,2)</f>
        <v>0</v>
      </c>
      <c r="BL447" s="17" t="s">
        <v>179</v>
      </c>
      <c r="BM447" s="231" t="s">
        <v>556</v>
      </c>
    </row>
    <row r="448" s="2" customFormat="1">
      <c r="A448" s="38"/>
      <c r="B448" s="39"/>
      <c r="C448" s="40"/>
      <c r="D448" s="233" t="s">
        <v>147</v>
      </c>
      <c r="E448" s="40"/>
      <c r="F448" s="234" t="s">
        <v>555</v>
      </c>
      <c r="G448" s="40"/>
      <c r="H448" s="40"/>
      <c r="I448" s="235"/>
      <c r="J448" s="40"/>
      <c r="K448" s="40"/>
      <c r="L448" s="44"/>
      <c r="M448" s="236"/>
      <c r="N448" s="237"/>
      <c r="O448" s="91"/>
      <c r="P448" s="91"/>
      <c r="Q448" s="91"/>
      <c r="R448" s="91"/>
      <c r="S448" s="91"/>
      <c r="T448" s="92"/>
      <c r="U448" s="38"/>
      <c r="V448" s="38"/>
      <c r="W448" s="38"/>
      <c r="X448" s="38"/>
      <c r="Y448" s="38"/>
      <c r="Z448" s="38"/>
      <c r="AA448" s="38"/>
      <c r="AB448" s="38"/>
      <c r="AC448" s="38"/>
      <c r="AD448" s="38"/>
      <c r="AE448" s="38"/>
      <c r="AT448" s="17" t="s">
        <v>147</v>
      </c>
      <c r="AU448" s="17" t="s">
        <v>86</v>
      </c>
    </row>
    <row r="449" s="2" customFormat="1" ht="24.15" customHeight="1">
      <c r="A449" s="38"/>
      <c r="B449" s="39"/>
      <c r="C449" s="219" t="s">
        <v>557</v>
      </c>
      <c r="D449" s="219" t="s">
        <v>141</v>
      </c>
      <c r="E449" s="220" t="s">
        <v>558</v>
      </c>
      <c r="F449" s="221" t="s">
        <v>559</v>
      </c>
      <c r="G449" s="222" t="s">
        <v>267</v>
      </c>
      <c r="H449" s="223">
        <v>1</v>
      </c>
      <c r="I449" s="224"/>
      <c r="J449" s="225">
        <f>ROUND(I449*H449,2)</f>
        <v>0</v>
      </c>
      <c r="K449" s="226"/>
      <c r="L449" s="44"/>
      <c r="M449" s="227" t="s">
        <v>1</v>
      </c>
      <c r="N449" s="228" t="s">
        <v>41</v>
      </c>
      <c r="O449" s="91"/>
      <c r="P449" s="229">
        <f>O449*H449</f>
        <v>0</v>
      </c>
      <c r="Q449" s="229">
        <v>0.032680000000000001</v>
      </c>
      <c r="R449" s="229">
        <f>Q449*H449</f>
        <v>0.032680000000000001</v>
      </c>
      <c r="S449" s="229">
        <v>0</v>
      </c>
      <c r="T449" s="230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31" t="s">
        <v>179</v>
      </c>
      <c r="AT449" s="231" t="s">
        <v>141</v>
      </c>
      <c r="AU449" s="231" t="s">
        <v>86</v>
      </c>
      <c r="AY449" s="17" t="s">
        <v>138</v>
      </c>
      <c r="BE449" s="232">
        <f>IF(N449="základní",J449,0)</f>
        <v>0</v>
      </c>
      <c r="BF449" s="232">
        <f>IF(N449="snížená",J449,0)</f>
        <v>0</v>
      </c>
      <c r="BG449" s="232">
        <f>IF(N449="zákl. přenesená",J449,0)</f>
        <v>0</v>
      </c>
      <c r="BH449" s="232">
        <f>IF(N449="sníž. přenesená",J449,0)</f>
        <v>0</v>
      </c>
      <c r="BI449" s="232">
        <f>IF(N449="nulová",J449,0)</f>
        <v>0</v>
      </c>
      <c r="BJ449" s="17" t="s">
        <v>84</v>
      </c>
      <c r="BK449" s="232">
        <f>ROUND(I449*H449,2)</f>
        <v>0</v>
      </c>
      <c r="BL449" s="17" t="s">
        <v>179</v>
      </c>
      <c r="BM449" s="231" t="s">
        <v>560</v>
      </c>
    </row>
    <row r="450" s="2" customFormat="1">
      <c r="A450" s="38"/>
      <c r="B450" s="39"/>
      <c r="C450" s="40"/>
      <c r="D450" s="233" t="s">
        <v>147</v>
      </c>
      <c r="E450" s="40"/>
      <c r="F450" s="234" t="s">
        <v>561</v>
      </c>
      <c r="G450" s="40"/>
      <c r="H450" s="40"/>
      <c r="I450" s="235"/>
      <c r="J450" s="40"/>
      <c r="K450" s="40"/>
      <c r="L450" s="44"/>
      <c r="M450" s="236"/>
      <c r="N450" s="237"/>
      <c r="O450" s="91"/>
      <c r="P450" s="91"/>
      <c r="Q450" s="91"/>
      <c r="R450" s="91"/>
      <c r="S450" s="91"/>
      <c r="T450" s="92"/>
      <c r="U450" s="38"/>
      <c r="V450" s="38"/>
      <c r="W450" s="38"/>
      <c r="X450" s="38"/>
      <c r="Y450" s="38"/>
      <c r="Z450" s="38"/>
      <c r="AA450" s="38"/>
      <c r="AB450" s="38"/>
      <c r="AC450" s="38"/>
      <c r="AD450" s="38"/>
      <c r="AE450" s="38"/>
      <c r="AT450" s="17" t="s">
        <v>147</v>
      </c>
      <c r="AU450" s="17" t="s">
        <v>86</v>
      </c>
    </row>
    <row r="451" s="2" customFormat="1">
      <c r="A451" s="38"/>
      <c r="B451" s="39"/>
      <c r="C451" s="40"/>
      <c r="D451" s="238" t="s">
        <v>149</v>
      </c>
      <c r="E451" s="40"/>
      <c r="F451" s="239" t="s">
        <v>562</v>
      </c>
      <c r="G451" s="40"/>
      <c r="H451" s="40"/>
      <c r="I451" s="235"/>
      <c r="J451" s="40"/>
      <c r="K451" s="40"/>
      <c r="L451" s="44"/>
      <c r="M451" s="236"/>
      <c r="N451" s="237"/>
      <c r="O451" s="91"/>
      <c r="P451" s="91"/>
      <c r="Q451" s="91"/>
      <c r="R451" s="91"/>
      <c r="S451" s="91"/>
      <c r="T451" s="92"/>
      <c r="U451" s="38"/>
      <c r="V451" s="38"/>
      <c r="W451" s="38"/>
      <c r="X451" s="38"/>
      <c r="Y451" s="38"/>
      <c r="Z451" s="38"/>
      <c r="AA451" s="38"/>
      <c r="AB451" s="38"/>
      <c r="AC451" s="38"/>
      <c r="AD451" s="38"/>
      <c r="AE451" s="38"/>
      <c r="AT451" s="17" t="s">
        <v>149</v>
      </c>
      <c r="AU451" s="17" t="s">
        <v>86</v>
      </c>
    </row>
    <row r="452" s="13" customFormat="1">
      <c r="A452" s="13"/>
      <c r="B452" s="240"/>
      <c r="C452" s="241"/>
      <c r="D452" s="233" t="s">
        <v>177</v>
      </c>
      <c r="E452" s="242" t="s">
        <v>1</v>
      </c>
      <c r="F452" s="243" t="s">
        <v>537</v>
      </c>
      <c r="G452" s="241"/>
      <c r="H452" s="242" t="s">
        <v>1</v>
      </c>
      <c r="I452" s="244"/>
      <c r="J452" s="241"/>
      <c r="K452" s="241"/>
      <c r="L452" s="245"/>
      <c r="M452" s="246"/>
      <c r="N452" s="247"/>
      <c r="O452" s="247"/>
      <c r="P452" s="247"/>
      <c r="Q452" s="247"/>
      <c r="R452" s="247"/>
      <c r="S452" s="247"/>
      <c r="T452" s="248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9" t="s">
        <v>177</v>
      </c>
      <c r="AU452" s="249" t="s">
        <v>86</v>
      </c>
      <c r="AV452" s="13" t="s">
        <v>84</v>
      </c>
      <c r="AW452" s="13" t="s">
        <v>32</v>
      </c>
      <c r="AX452" s="13" t="s">
        <v>76</v>
      </c>
      <c r="AY452" s="249" t="s">
        <v>138</v>
      </c>
    </row>
    <row r="453" s="14" customFormat="1">
      <c r="A453" s="14"/>
      <c r="B453" s="250"/>
      <c r="C453" s="251"/>
      <c r="D453" s="233" t="s">
        <v>177</v>
      </c>
      <c r="E453" s="252" t="s">
        <v>1</v>
      </c>
      <c r="F453" s="253" t="s">
        <v>84</v>
      </c>
      <c r="G453" s="251"/>
      <c r="H453" s="254">
        <v>1</v>
      </c>
      <c r="I453" s="255"/>
      <c r="J453" s="251"/>
      <c r="K453" s="251"/>
      <c r="L453" s="256"/>
      <c r="M453" s="257"/>
      <c r="N453" s="258"/>
      <c r="O453" s="258"/>
      <c r="P453" s="258"/>
      <c r="Q453" s="258"/>
      <c r="R453" s="258"/>
      <c r="S453" s="258"/>
      <c r="T453" s="259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0" t="s">
        <v>177</v>
      </c>
      <c r="AU453" s="260" t="s">
        <v>86</v>
      </c>
      <c r="AV453" s="14" t="s">
        <v>86</v>
      </c>
      <c r="AW453" s="14" t="s">
        <v>32</v>
      </c>
      <c r="AX453" s="14" t="s">
        <v>76</v>
      </c>
      <c r="AY453" s="260" t="s">
        <v>138</v>
      </c>
    </row>
    <row r="454" s="15" customFormat="1">
      <c r="A454" s="15"/>
      <c r="B454" s="261"/>
      <c r="C454" s="262"/>
      <c r="D454" s="233" t="s">
        <v>177</v>
      </c>
      <c r="E454" s="263" t="s">
        <v>1</v>
      </c>
      <c r="F454" s="264" t="s">
        <v>180</v>
      </c>
      <c r="G454" s="262"/>
      <c r="H454" s="265">
        <v>1</v>
      </c>
      <c r="I454" s="266"/>
      <c r="J454" s="262"/>
      <c r="K454" s="262"/>
      <c r="L454" s="267"/>
      <c r="M454" s="268"/>
      <c r="N454" s="269"/>
      <c r="O454" s="269"/>
      <c r="P454" s="269"/>
      <c r="Q454" s="269"/>
      <c r="R454" s="269"/>
      <c r="S454" s="269"/>
      <c r="T454" s="270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71" t="s">
        <v>177</v>
      </c>
      <c r="AU454" s="271" t="s">
        <v>86</v>
      </c>
      <c r="AV454" s="15" t="s">
        <v>145</v>
      </c>
      <c r="AW454" s="15" t="s">
        <v>32</v>
      </c>
      <c r="AX454" s="15" t="s">
        <v>84</v>
      </c>
      <c r="AY454" s="271" t="s">
        <v>138</v>
      </c>
    </row>
    <row r="455" s="2" customFormat="1" ht="24.15" customHeight="1">
      <c r="A455" s="38"/>
      <c r="B455" s="39"/>
      <c r="C455" s="219" t="s">
        <v>563</v>
      </c>
      <c r="D455" s="219" t="s">
        <v>141</v>
      </c>
      <c r="E455" s="220" t="s">
        <v>564</v>
      </c>
      <c r="F455" s="221" t="s">
        <v>565</v>
      </c>
      <c r="G455" s="222" t="s">
        <v>267</v>
      </c>
      <c r="H455" s="223">
        <v>2</v>
      </c>
      <c r="I455" s="224"/>
      <c r="J455" s="225">
        <f>ROUND(I455*H455,2)</f>
        <v>0</v>
      </c>
      <c r="K455" s="226"/>
      <c r="L455" s="44"/>
      <c r="M455" s="227" t="s">
        <v>1</v>
      </c>
      <c r="N455" s="228" t="s">
        <v>41</v>
      </c>
      <c r="O455" s="91"/>
      <c r="P455" s="229">
        <f>O455*H455</f>
        <v>0</v>
      </c>
      <c r="Q455" s="229">
        <v>0.0047800000000000004</v>
      </c>
      <c r="R455" s="229">
        <f>Q455*H455</f>
        <v>0.0095600000000000008</v>
      </c>
      <c r="S455" s="229">
        <v>0</v>
      </c>
      <c r="T455" s="230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31" t="s">
        <v>179</v>
      </c>
      <c r="AT455" s="231" t="s">
        <v>141</v>
      </c>
      <c r="AU455" s="231" t="s">
        <v>86</v>
      </c>
      <c r="AY455" s="17" t="s">
        <v>138</v>
      </c>
      <c r="BE455" s="232">
        <f>IF(N455="základní",J455,0)</f>
        <v>0</v>
      </c>
      <c r="BF455" s="232">
        <f>IF(N455="snížená",J455,0)</f>
        <v>0</v>
      </c>
      <c r="BG455" s="232">
        <f>IF(N455="zákl. přenesená",J455,0)</f>
        <v>0</v>
      </c>
      <c r="BH455" s="232">
        <f>IF(N455="sníž. přenesená",J455,0)</f>
        <v>0</v>
      </c>
      <c r="BI455" s="232">
        <f>IF(N455="nulová",J455,0)</f>
        <v>0</v>
      </c>
      <c r="BJ455" s="17" t="s">
        <v>84</v>
      </c>
      <c r="BK455" s="232">
        <f>ROUND(I455*H455,2)</f>
        <v>0</v>
      </c>
      <c r="BL455" s="17" t="s">
        <v>179</v>
      </c>
      <c r="BM455" s="231" t="s">
        <v>566</v>
      </c>
    </row>
    <row r="456" s="2" customFormat="1">
      <c r="A456" s="38"/>
      <c r="B456" s="39"/>
      <c r="C456" s="40"/>
      <c r="D456" s="233" t="s">
        <v>147</v>
      </c>
      <c r="E456" s="40"/>
      <c r="F456" s="234" t="s">
        <v>567</v>
      </c>
      <c r="G456" s="40"/>
      <c r="H456" s="40"/>
      <c r="I456" s="235"/>
      <c r="J456" s="40"/>
      <c r="K456" s="40"/>
      <c r="L456" s="44"/>
      <c r="M456" s="236"/>
      <c r="N456" s="237"/>
      <c r="O456" s="91"/>
      <c r="P456" s="91"/>
      <c r="Q456" s="91"/>
      <c r="R456" s="91"/>
      <c r="S456" s="91"/>
      <c r="T456" s="92"/>
      <c r="U456" s="38"/>
      <c r="V456" s="38"/>
      <c r="W456" s="38"/>
      <c r="X456" s="38"/>
      <c r="Y456" s="38"/>
      <c r="Z456" s="38"/>
      <c r="AA456" s="38"/>
      <c r="AB456" s="38"/>
      <c r="AC456" s="38"/>
      <c r="AD456" s="38"/>
      <c r="AE456" s="38"/>
      <c r="AT456" s="17" t="s">
        <v>147</v>
      </c>
      <c r="AU456" s="17" t="s">
        <v>86</v>
      </c>
    </row>
    <row r="457" s="2" customFormat="1">
      <c r="A457" s="38"/>
      <c r="B457" s="39"/>
      <c r="C457" s="40"/>
      <c r="D457" s="238" t="s">
        <v>149</v>
      </c>
      <c r="E457" s="40"/>
      <c r="F457" s="239" t="s">
        <v>568</v>
      </c>
      <c r="G457" s="40"/>
      <c r="H457" s="40"/>
      <c r="I457" s="235"/>
      <c r="J457" s="40"/>
      <c r="K457" s="40"/>
      <c r="L457" s="44"/>
      <c r="M457" s="236"/>
      <c r="N457" s="237"/>
      <c r="O457" s="91"/>
      <c r="P457" s="91"/>
      <c r="Q457" s="91"/>
      <c r="R457" s="91"/>
      <c r="S457" s="91"/>
      <c r="T457" s="92"/>
      <c r="U457" s="38"/>
      <c r="V457" s="38"/>
      <c r="W457" s="38"/>
      <c r="X457" s="38"/>
      <c r="Y457" s="38"/>
      <c r="Z457" s="38"/>
      <c r="AA457" s="38"/>
      <c r="AB457" s="38"/>
      <c r="AC457" s="38"/>
      <c r="AD457" s="38"/>
      <c r="AE457" s="38"/>
      <c r="AT457" s="17" t="s">
        <v>149</v>
      </c>
      <c r="AU457" s="17" t="s">
        <v>86</v>
      </c>
    </row>
    <row r="458" s="13" customFormat="1">
      <c r="A458" s="13"/>
      <c r="B458" s="240"/>
      <c r="C458" s="241"/>
      <c r="D458" s="233" t="s">
        <v>177</v>
      </c>
      <c r="E458" s="242" t="s">
        <v>1</v>
      </c>
      <c r="F458" s="243" t="s">
        <v>537</v>
      </c>
      <c r="G458" s="241"/>
      <c r="H458" s="242" t="s">
        <v>1</v>
      </c>
      <c r="I458" s="244"/>
      <c r="J458" s="241"/>
      <c r="K458" s="241"/>
      <c r="L458" s="245"/>
      <c r="M458" s="246"/>
      <c r="N458" s="247"/>
      <c r="O458" s="247"/>
      <c r="P458" s="247"/>
      <c r="Q458" s="247"/>
      <c r="R458" s="247"/>
      <c r="S458" s="247"/>
      <c r="T458" s="248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49" t="s">
        <v>177</v>
      </c>
      <c r="AU458" s="249" t="s">
        <v>86</v>
      </c>
      <c r="AV458" s="13" t="s">
        <v>84</v>
      </c>
      <c r="AW458" s="13" t="s">
        <v>32</v>
      </c>
      <c r="AX458" s="13" t="s">
        <v>76</v>
      </c>
      <c r="AY458" s="249" t="s">
        <v>138</v>
      </c>
    </row>
    <row r="459" s="14" customFormat="1">
      <c r="A459" s="14"/>
      <c r="B459" s="250"/>
      <c r="C459" s="251"/>
      <c r="D459" s="233" t="s">
        <v>177</v>
      </c>
      <c r="E459" s="252" t="s">
        <v>1</v>
      </c>
      <c r="F459" s="253" t="s">
        <v>86</v>
      </c>
      <c r="G459" s="251"/>
      <c r="H459" s="254">
        <v>2</v>
      </c>
      <c r="I459" s="255"/>
      <c r="J459" s="251"/>
      <c r="K459" s="251"/>
      <c r="L459" s="256"/>
      <c r="M459" s="257"/>
      <c r="N459" s="258"/>
      <c r="O459" s="258"/>
      <c r="P459" s="258"/>
      <c r="Q459" s="258"/>
      <c r="R459" s="258"/>
      <c r="S459" s="258"/>
      <c r="T459" s="259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0" t="s">
        <v>177</v>
      </c>
      <c r="AU459" s="260" t="s">
        <v>86</v>
      </c>
      <c r="AV459" s="14" t="s">
        <v>86</v>
      </c>
      <c r="AW459" s="14" t="s">
        <v>32</v>
      </c>
      <c r="AX459" s="14" t="s">
        <v>76</v>
      </c>
      <c r="AY459" s="260" t="s">
        <v>138</v>
      </c>
    </row>
    <row r="460" s="15" customFormat="1">
      <c r="A460" s="15"/>
      <c r="B460" s="261"/>
      <c r="C460" s="262"/>
      <c r="D460" s="233" t="s">
        <v>177</v>
      </c>
      <c r="E460" s="263" t="s">
        <v>1</v>
      </c>
      <c r="F460" s="264" t="s">
        <v>180</v>
      </c>
      <c r="G460" s="262"/>
      <c r="H460" s="265">
        <v>2</v>
      </c>
      <c r="I460" s="266"/>
      <c r="J460" s="262"/>
      <c r="K460" s="262"/>
      <c r="L460" s="267"/>
      <c r="M460" s="268"/>
      <c r="N460" s="269"/>
      <c r="O460" s="269"/>
      <c r="P460" s="269"/>
      <c r="Q460" s="269"/>
      <c r="R460" s="269"/>
      <c r="S460" s="269"/>
      <c r="T460" s="270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71" t="s">
        <v>177</v>
      </c>
      <c r="AU460" s="271" t="s">
        <v>86</v>
      </c>
      <c r="AV460" s="15" t="s">
        <v>145</v>
      </c>
      <c r="AW460" s="15" t="s">
        <v>32</v>
      </c>
      <c r="AX460" s="15" t="s">
        <v>84</v>
      </c>
      <c r="AY460" s="271" t="s">
        <v>138</v>
      </c>
    </row>
    <row r="461" s="2" customFormat="1" ht="24.15" customHeight="1">
      <c r="A461" s="38"/>
      <c r="B461" s="39"/>
      <c r="C461" s="219" t="s">
        <v>569</v>
      </c>
      <c r="D461" s="219" t="s">
        <v>141</v>
      </c>
      <c r="E461" s="220" t="s">
        <v>570</v>
      </c>
      <c r="F461" s="221" t="s">
        <v>571</v>
      </c>
      <c r="G461" s="222" t="s">
        <v>267</v>
      </c>
      <c r="H461" s="223">
        <v>1</v>
      </c>
      <c r="I461" s="224"/>
      <c r="J461" s="225">
        <f>ROUND(I461*H461,2)</f>
        <v>0</v>
      </c>
      <c r="K461" s="226"/>
      <c r="L461" s="44"/>
      <c r="M461" s="227" t="s">
        <v>1</v>
      </c>
      <c r="N461" s="228" t="s">
        <v>41</v>
      </c>
      <c r="O461" s="91"/>
      <c r="P461" s="229">
        <f>O461*H461</f>
        <v>0</v>
      </c>
      <c r="Q461" s="229">
        <v>0.026579999999999999</v>
      </c>
      <c r="R461" s="229">
        <f>Q461*H461</f>
        <v>0.026579999999999999</v>
      </c>
      <c r="S461" s="229">
        <v>0</v>
      </c>
      <c r="T461" s="230">
        <f>S461*H461</f>
        <v>0</v>
      </c>
      <c r="U461" s="38"/>
      <c r="V461" s="38"/>
      <c r="W461" s="38"/>
      <c r="X461" s="38"/>
      <c r="Y461" s="38"/>
      <c r="Z461" s="38"/>
      <c r="AA461" s="38"/>
      <c r="AB461" s="38"/>
      <c r="AC461" s="38"/>
      <c r="AD461" s="38"/>
      <c r="AE461" s="38"/>
      <c r="AR461" s="231" t="s">
        <v>179</v>
      </c>
      <c r="AT461" s="231" t="s">
        <v>141</v>
      </c>
      <c r="AU461" s="231" t="s">
        <v>86</v>
      </c>
      <c r="AY461" s="17" t="s">
        <v>138</v>
      </c>
      <c r="BE461" s="232">
        <f>IF(N461="základní",J461,0)</f>
        <v>0</v>
      </c>
      <c r="BF461" s="232">
        <f>IF(N461="snížená",J461,0)</f>
        <v>0</v>
      </c>
      <c r="BG461" s="232">
        <f>IF(N461="zákl. přenesená",J461,0)</f>
        <v>0</v>
      </c>
      <c r="BH461" s="232">
        <f>IF(N461="sníž. přenesená",J461,0)</f>
        <v>0</v>
      </c>
      <c r="BI461" s="232">
        <f>IF(N461="nulová",J461,0)</f>
        <v>0</v>
      </c>
      <c r="BJ461" s="17" t="s">
        <v>84</v>
      </c>
      <c r="BK461" s="232">
        <f>ROUND(I461*H461,2)</f>
        <v>0</v>
      </c>
      <c r="BL461" s="17" t="s">
        <v>179</v>
      </c>
      <c r="BM461" s="231" t="s">
        <v>572</v>
      </c>
    </row>
    <row r="462" s="2" customFormat="1">
      <c r="A462" s="38"/>
      <c r="B462" s="39"/>
      <c r="C462" s="40"/>
      <c r="D462" s="233" t="s">
        <v>147</v>
      </c>
      <c r="E462" s="40"/>
      <c r="F462" s="234" t="s">
        <v>573</v>
      </c>
      <c r="G462" s="40"/>
      <c r="H462" s="40"/>
      <c r="I462" s="235"/>
      <c r="J462" s="40"/>
      <c r="K462" s="40"/>
      <c r="L462" s="44"/>
      <c r="M462" s="236"/>
      <c r="N462" s="237"/>
      <c r="O462" s="91"/>
      <c r="P462" s="91"/>
      <c r="Q462" s="91"/>
      <c r="R462" s="91"/>
      <c r="S462" s="91"/>
      <c r="T462" s="92"/>
      <c r="U462" s="38"/>
      <c r="V462" s="38"/>
      <c r="W462" s="38"/>
      <c r="X462" s="38"/>
      <c r="Y462" s="38"/>
      <c r="Z462" s="38"/>
      <c r="AA462" s="38"/>
      <c r="AB462" s="38"/>
      <c r="AC462" s="38"/>
      <c r="AD462" s="38"/>
      <c r="AE462" s="38"/>
      <c r="AT462" s="17" t="s">
        <v>147</v>
      </c>
      <c r="AU462" s="17" t="s">
        <v>86</v>
      </c>
    </row>
    <row r="463" s="2" customFormat="1">
      <c r="A463" s="38"/>
      <c r="B463" s="39"/>
      <c r="C463" s="40"/>
      <c r="D463" s="238" t="s">
        <v>149</v>
      </c>
      <c r="E463" s="40"/>
      <c r="F463" s="239" t="s">
        <v>574</v>
      </c>
      <c r="G463" s="40"/>
      <c r="H463" s="40"/>
      <c r="I463" s="235"/>
      <c r="J463" s="40"/>
      <c r="K463" s="40"/>
      <c r="L463" s="44"/>
      <c r="M463" s="236"/>
      <c r="N463" s="237"/>
      <c r="O463" s="91"/>
      <c r="P463" s="91"/>
      <c r="Q463" s="91"/>
      <c r="R463" s="91"/>
      <c r="S463" s="91"/>
      <c r="T463" s="92"/>
      <c r="U463" s="38"/>
      <c r="V463" s="38"/>
      <c r="W463" s="38"/>
      <c r="X463" s="38"/>
      <c r="Y463" s="38"/>
      <c r="Z463" s="38"/>
      <c r="AA463" s="38"/>
      <c r="AB463" s="38"/>
      <c r="AC463" s="38"/>
      <c r="AD463" s="38"/>
      <c r="AE463" s="38"/>
      <c r="AT463" s="17" t="s">
        <v>149</v>
      </c>
      <c r="AU463" s="17" t="s">
        <v>86</v>
      </c>
    </row>
    <row r="464" s="13" customFormat="1">
      <c r="A464" s="13"/>
      <c r="B464" s="240"/>
      <c r="C464" s="241"/>
      <c r="D464" s="233" t="s">
        <v>177</v>
      </c>
      <c r="E464" s="242" t="s">
        <v>1</v>
      </c>
      <c r="F464" s="243" t="s">
        <v>537</v>
      </c>
      <c r="G464" s="241"/>
      <c r="H464" s="242" t="s">
        <v>1</v>
      </c>
      <c r="I464" s="244"/>
      <c r="J464" s="241"/>
      <c r="K464" s="241"/>
      <c r="L464" s="245"/>
      <c r="M464" s="246"/>
      <c r="N464" s="247"/>
      <c r="O464" s="247"/>
      <c r="P464" s="247"/>
      <c r="Q464" s="247"/>
      <c r="R464" s="247"/>
      <c r="S464" s="247"/>
      <c r="T464" s="248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49" t="s">
        <v>177</v>
      </c>
      <c r="AU464" s="249" t="s">
        <v>86</v>
      </c>
      <c r="AV464" s="13" t="s">
        <v>84</v>
      </c>
      <c r="AW464" s="13" t="s">
        <v>32</v>
      </c>
      <c r="AX464" s="13" t="s">
        <v>76</v>
      </c>
      <c r="AY464" s="249" t="s">
        <v>138</v>
      </c>
    </row>
    <row r="465" s="14" customFormat="1">
      <c r="A465" s="14"/>
      <c r="B465" s="250"/>
      <c r="C465" s="251"/>
      <c r="D465" s="233" t="s">
        <v>177</v>
      </c>
      <c r="E465" s="252" t="s">
        <v>1</v>
      </c>
      <c r="F465" s="253" t="s">
        <v>84</v>
      </c>
      <c r="G465" s="251"/>
      <c r="H465" s="254">
        <v>1</v>
      </c>
      <c r="I465" s="255"/>
      <c r="J465" s="251"/>
      <c r="K465" s="251"/>
      <c r="L465" s="256"/>
      <c r="M465" s="257"/>
      <c r="N465" s="258"/>
      <c r="O465" s="258"/>
      <c r="P465" s="258"/>
      <c r="Q465" s="258"/>
      <c r="R465" s="258"/>
      <c r="S465" s="258"/>
      <c r="T465" s="259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0" t="s">
        <v>177</v>
      </c>
      <c r="AU465" s="260" t="s">
        <v>86</v>
      </c>
      <c r="AV465" s="14" t="s">
        <v>86</v>
      </c>
      <c r="AW465" s="14" t="s">
        <v>32</v>
      </c>
      <c r="AX465" s="14" t="s">
        <v>76</v>
      </c>
      <c r="AY465" s="260" t="s">
        <v>138</v>
      </c>
    </row>
    <row r="466" s="15" customFormat="1">
      <c r="A466" s="15"/>
      <c r="B466" s="261"/>
      <c r="C466" s="262"/>
      <c r="D466" s="233" t="s">
        <v>177</v>
      </c>
      <c r="E466" s="263" t="s">
        <v>1</v>
      </c>
      <c r="F466" s="264" t="s">
        <v>180</v>
      </c>
      <c r="G466" s="262"/>
      <c r="H466" s="265">
        <v>1</v>
      </c>
      <c r="I466" s="266"/>
      <c r="J466" s="262"/>
      <c r="K466" s="262"/>
      <c r="L466" s="267"/>
      <c r="M466" s="268"/>
      <c r="N466" s="269"/>
      <c r="O466" s="269"/>
      <c r="P466" s="269"/>
      <c r="Q466" s="269"/>
      <c r="R466" s="269"/>
      <c r="S466" s="269"/>
      <c r="T466" s="270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71" t="s">
        <v>177</v>
      </c>
      <c r="AU466" s="271" t="s">
        <v>86</v>
      </c>
      <c r="AV466" s="15" t="s">
        <v>145</v>
      </c>
      <c r="AW466" s="15" t="s">
        <v>32</v>
      </c>
      <c r="AX466" s="15" t="s">
        <v>84</v>
      </c>
      <c r="AY466" s="271" t="s">
        <v>138</v>
      </c>
    </row>
    <row r="467" s="2" customFormat="1" ht="16.5" customHeight="1">
      <c r="A467" s="38"/>
      <c r="B467" s="39"/>
      <c r="C467" s="219" t="s">
        <v>575</v>
      </c>
      <c r="D467" s="219" t="s">
        <v>141</v>
      </c>
      <c r="E467" s="220" t="s">
        <v>576</v>
      </c>
      <c r="F467" s="221" t="s">
        <v>577</v>
      </c>
      <c r="G467" s="222" t="s">
        <v>267</v>
      </c>
      <c r="H467" s="223">
        <v>4</v>
      </c>
      <c r="I467" s="224"/>
      <c r="J467" s="225">
        <f>ROUND(I467*H467,2)</f>
        <v>0</v>
      </c>
      <c r="K467" s="226"/>
      <c r="L467" s="44"/>
      <c r="M467" s="227" t="s">
        <v>1</v>
      </c>
      <c r="N467" s="228" t="s">
        <v>41</v>
      </c>
      <c r="O467" s="91"/>
      <c r="P467" s="229">
        <f>O467*H467</f>
        <v>0</v>
      </c>
      <c r="Q467" s="229">
        <v>0.0096299999999999997</v>
      </c>
      <c r="R467" s="229">
        <f>Q467*H467</f>
        <v>0.038519999999999999</v>
      </c>
      <c r="S467" s="229">
        <v>0</v>
      </c>
      <c r="T467" s="230">
        <f>S467*H467</f>
        <v>0</v>
      </c>
      <c r="U467" s="38"/>
      <c r="V467" s="38"/>
      <c r="W467" s="38"/>
      <c r="X467" s="38"/>
      <c r="Y467" s="38"/>
      <c r="Z467" s="38"/>
      <c r="AA467" s="38"/>
      <c r="AB467" s="38"/>
      <c r="AC467" s="38"/>
      <c r="AD467" s="38"/>
      <c r="AE467" s="38"/>
      <c r="AR467" s="231" t="s">
        <v>179</v>
      </c>
      <c r="AT467" s="231" t="s">
        <v>141</v>
      </c>
      <c r="AU467" s="231" t="s">
        <v>86</v>
      </c>
      <c r="AY467" s="17" t="s">
        <v>138</v>
      </c>
      <c r="BE467" s="232">
        <f>IF(N467="základní",J467,0)</f>
        <v>0</v>
      </c>
      <c r="BF467" s="232">
        <f>IF(N467="snížená",J467,0)</f>
        <v>0</v>
      </c>
      <c r="BG467" s="232">
        <f>IF(N467="zákl. přenesená",J467,0)</f>
        <v>0</v>
      </c>
      <c r="BH467" s="232">
        <f>IF(N467="sníž. přenesená",J467,0)</f>
        <v>0</v>
      </c>
      <c r="BI467" s="232">
        <f>IF(N467="nulová",J467,0)</f>
        <v>0</v>
      </c>
      <c r="BJ467" s="17" t="s">
        <v>84</v>
      </c>
      <c r="BK467" s="232">
        <f>ROUND(I467*H467,2)</f>
        <v>0</v>
      </c>
      <c r="BL467" s="17" t="s">
        <v>179</v>
      </c>
      <c r="BM467" s="231" t="s">
        <v>578</v>
      </c>
    </row>
    <row r="468" s="2" customFormat="1">
      <c r="A468" s="38"/>
      <c r="B468" s="39"/>
      <c r="C468" s="40"/>
      <c r="D468" s="233" t="s">
        <v>147</v>
      </c>
      <c r="E468" s="40"/>
      <c r="F468" s="234" t="s">
        <v>579</v>
      </c>
      <c r="G468" s="40"/>
      <c r="H468" s="40"/>
      <c r="I468" s="235"/>
      <c r="J468" s="40"/>
      <c r="K468" s="40"/>
      <c r="L468" s="44"/>
      <c r="M468" s="236"/>
      <c r="N468" s="237"/>
      <c r="O468" s="91"/>
      <c r="P468" s="91"/>
      <c r="Q468" s="91"/>
      <c r="R468" s="91"/>
      <c r="S468" s="91"/>
      <c r="T468" s="92"/>
      <c r="U468" s="38"/>
      <c r="V468" s="38"/>
      <c r="W468" s="38"/>
      <c r="X468" s="38"/>
      <c r="Y468" s="38"/>
      <c r="Z468" s="38"/>
      <c r="AA468" s="38"/>
      <c r="AB468" s="38"/>
      <c r="AC468" s="38"/>
      <c r="AD468" s="38"/>
      <c r="AE468" s="38"/>
      <c r="AT468" s="17" t="s">
        <v>147</v>
      </c>
      <c r="AU468" s="17" t="s">
        <v>86</v>
      </c>
    </row>
    <row r="469" s="2" customFormat="1">
      <c r="A469" s="38"/>
      <c r="B469" s="39"/>
      <c r="C469" s="40"/>
      <c r="D469" s="238" t="s">
        <v>149</v>
      </c>
      <c r="E469" s="40"/>
      <c r="F469" s="239" t="s">
        <v>580</v>
      </c>
      <c r="G469" s="40"/>
      <c r="H469" s="40"/>
      <c r="I469" s="235"/>
      <c r="J469" s="40"/>
      <c r="K469" s="40"/>
      <c r="L469" s="44"/>
      <c r="M469" s="236"/>
      <c r="N469" s="237"/>
      <c r="O469" s="91"/>
      <c r="P469" s="91"/>
      <c r="Q469" s="91"/>
      <c r="R469" s="91"/>
      <c r="S469" s="91"/>
      <c r="T469" s="92"/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T469" s="17" t="s">
        <v>149</v>
      </c>
      <c r="AU469" s="17" t="s">
        <v>86</v>
      </c>
    </row>
    <row r="470" s="13" customFormat="1">
      <c r="A470" s="13"/>
      <c r="B470" s="240"/>
      <c r="C470" s="241"/>
      <c r="D470" s="233" t="s">
        <v>177</v>
      </c>
      <c r="E470" s="242" t="s">
        <v>1</v>
      </c>
      <c r="F470" s="243" t="s">
        <v>289</v>
      </c>
      <c r="G470" s="241"/>
      <c r="H470" s="242" t="s">
        <v>1</v>
      </c>
      <c r="I470" s="244"/>
      <c r="J470" s="241"/>
      <c r="K470" s="241"/>
      <c r="L470" s="245"/>
      <c r="M470" s="246"/>
      <c r="N470" s="247"/>
      <c r="O470" s="247"/>
      <c r="P470" s="247"/>
      <c r="Q470" s="247"/>
      <c r="R470" s="247"/>
      <c r="S470" s="247"/>
      <c r="T470" s="248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49" t="s">
        <v>177</v>
      </c>
      <c r="AU470" s="249" t="s">
        <v>86</v>
      </c>
      <c r="AV470" s="13" t="s">
        <v>84</v>
      </c>
      <c r="AW470" s="13" t="s">
        <v>32</v>
      </c>
      <c r="AX470" s="13" t="s">
        <v>76</v>
      </c>
      <c r="AY470" s="249" t="s">
        <v>138</v>
      </c>
    </row>
    <row r="471" s="14" customFormat="1">
      <c r="A471" s="14"/>
      <c r="B471" s="250"/>
      <c r="C471" s="251"/>
      <c r="D471" s="233" t="s">
        <v>177</v>
      </c>
      <c r="E471" s="252" t="s">
        <v>1</v>
      </c>
      <c r="F471" s="253" t="s">
        <v>145</v>
      </c>
      <c r="G471" s="251"/>
      <c r="H471" s="254">
        <v>4</v>
      </c>
      <c r="I471" s="255"/>
      <c r="J471" s="251"/>
      <c r="K471" s="251"/>
      <c r="L471" s="256"/>
      <c r="M471" s="257"/>
      <c r="N471" s="258"/>
      <c r="O471" s="258"/>
      <c r="P471" s="258"/>
      <c r="Q471" s="258"/>
      <c r="R471" s="258"/>
      <c r="S471" s="258"/>
      <c r="T471" s="259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0" t="s">
        <v>177</v>
      </c>
      <c r="AU471" s="260" t="s">
        <v>86</v>
      </c>
      <c r="AV471" s="14" t="s">
        <v>86</v>
      </c>
      <c r="AW471" s="14" t="s">
        <v>32</v>
      </c>
      <c r="AX471" s="14" t="s">
        <v>76</v>
      </c>
      <c r="AY471" s="260" t="s">
        <v>138</v>
      </c>
    </row>
    <row r="472" s="15" customFormat="1">
      <c r="A472" s="15"/>
      <c r="B472" s="261"/>
      <c r="C472" s="262"/>
      <c r="D472" s="233" t="s">
        <v>177</v>
      </c>
      <c r="E472" s="263" t="s">
        <v>1</v>
      </c>
      <c r="F472" s="264" t="s">
        <v>180</v>
      </c>
      <c r="G472" s="262"/>
      <c r="H472" s="265">
        <v>4</v>
      </c>
      <c r="I472" s="266"/>
      <c r="J472" s="262"/>
      <c r="K472" s="262"/>
      <c r="L472" s="267"/>
      <c r="M472" s="268"/>
      <c r="N472" s="269"/>
      <c r="O472" s="269"/>
      <c r="P472" s="269"/>
      <c r="Q472" s="269"/>
      <c r="R472" s="269"/>
      <c r="S472" s="269"/>
      <c r="T472" s="270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  <c r="AE472" s="15"/>
      <c r="AT472" s="271" t="s">
        <v>177</v>
      </c>
      <c r="AU472" s="271" t="s">
        <v>86</v>
      </c>
      <c r="AV472" s="15" t="s">
        <v>145</v>
      </c>
      <c r="AW472" s="15" t="s">
        <v>32</v>
      </c>
      <c r="AX472" s="15" t="s">
        <v>84</v>
      </c>
      <c r="AY472" s="271" t="s">
        <v>138</v>
      </c>
    </row>
    <row r="473" s="2" customFormat="1" ht="16.5" customHeight="1">
      <c r="A473" s="38"/>
      <c r="B473" s="39"/>
      <c r="C473" s="219" t="s">
        <v>581</v>
      </c>
      <c r="D473" s="219" t="s">
        <v>141</v>
      </c>
      <c r="E473" s="220" t="s">
        <v>582</v>
      </c>
      <c r="F473" s="221" t="s">
        <v>583</v>
      </c>
      <c r="G473" s="222" t="s">
        <v>267</v>
      </c>
      <c r="H473" s="223">
        <v>19</v>
      </c>
      <c r="I473" s="224"/>
      <c r="J473" s="225">
        <f>ROUND(I473*H473,2)</f>
        <v>0</v>
      </c>
      <c r="K473" s="226"/>
      <c r="L473" s="44"/>
      <c r="M473" s="227" t="s">
        <v>1</v>
      </c>
      <c r="N473" s="228" t="s">
        <v>41</v>
      </c>
      <c r="O473" s="91"/>
      <c r="P473" s="229">
        <f>O473*H473</f>
        <v>0</v>
      </c>
      <c r="Q473" s="229">
        <v>0.002</v>
      </c>
      <c r="R473" s="229">
        <f>Q473*H473</f>
        <v>0.037999999999999999</v>
      </c>
      <c r="S473" s="229">
        <v>0</v>
      </c>
      <c r="T473" s="230">
        <f>S473*H473</f>
        <v>0</v>
      </c>
      <c r="U473" s="38"/>
      <c r="V473" s="38"/>
      <c r="W473" s="38"/>
      <c r="X473" s="38"/>
      <c r="Y473" s="38"/>
      <c r="Z473" s="38"/>
      <c r="AA473" s="38"/>
      <c r="AB473" s="38"/>
      <c r="AC473" s="38"/>
      <c r="AD473" s="38"/>
      <c r="AE473" s="38"/>
      <c r="AR473" s="231" t="s">
        <v>179</v>
      </c>
      <c r="AT473" s="231" t="s">
        <v>141</v>
      </c>
      <c r="AU473" s="231" t="s">
        <v>86</v>
      </c>
      <c r="AY473" s="17" t="s">
        <v>138</v>
      </c>
      <c r="BE473" s="232">
        <f>IF(N473="základní",J473,0)</f>
        <v>0</v>
      </c>
      <c r="BF473" s="232">
        <f>IF(N473="snížená",J473,0)</f>
        <v>0</v>
      </c>
      <c r="BG473" s="232">
        <f>IF(N473="zákl. přenesená",J473,0)</f>
        <v>0</v>
      </c>
      <c r="BH473" s="232">
        <f>IF(N473="sníž. přenesená",J473,0)</f>
        <v>0</v>
      </c>
      <c r="BI473" s="232">
        <f>IF(N473="nulová",J473,0)</f>
        <v>0</v>
      </c>
      <c r="BJ473" s="17" t="s">
        <v>84</v>
      </c>
      <c r="BK473" s="232">
        <f>ROUND(I473*H473,2)</f>
        <v>0</v>
      </c>
      <c r="BL473" s="17" t="s">
        <v>179</v>
      </c>
      <c r="BM473" s="231" t="s">
        <v>584</v>
      </c>
    </row>
    <row r="474" s="2" customFormat="1">
      <c r="A474" s="38"/>
      <c r="B474" s="39"/>
      <c r="C474" s="40"/>
      <c r="D474" s="233" t="s">
        <v>147</v>
      </c>
      <c r="E474" s="40"/>
      <c r="F474" s="234" t="s">
        <v>585</v>
      </c>
      <c r="G474" s="40"/>
      <c r="H474" s="40"/>
      <c r="I474" s="235"/>
      <c r="J474" s="40"/>
      <c r="K474" s="40"/>
      <c r="L474" s="44"/>
      <c r="M474" s="236"/>
      <c r="N474" s="237"/>
      <c r="O474" s="91"/>
      <c r="P474" s="91"/>
      <c r="Q474" s="91"/>
      <c r="R474" s="91"/>
      <c r="S474" s="91"/>
      <c r="T474" s="92"/>
      <c r="U474" s="38"/>
      <c r="V474" s="38"/>
      <c r="W474" s="38"/>
      <c r="X474" s="38"/>
      <c r="Y474" s="38"/>
      <c r="Z474" s="38"/>
      <c r="AA474" s="38"/>
      <c r="AB474" s="38"/>
      <c r="AC474" s="38"/>
      <c r="AD474" s="38"/>
      <c r="AE474" s="38"/>
      <c r="AT474" s="17" t="s">
        <v>147</v>
      </c>
      <c r="AU474" s="17" t="s">
        <v>86</v>
      </c>
    </row>
    <row r="475" s="2" customFormat="1">
      <c r="A475" s="38"/>
      <c r="B475" s="39"/>
      <c r="C475" s="40"/>
      <c r="D475" s="238" t="s">
        <v>149</v>
      </c>
      <c r="E475" s="40"/>
      <c r="F475" s="239" t="s">
        <v>586</v>
      </c>
      <c r="G475" s="40"/>
      <c r="H475" s="40"/>
      <c r="I475" s="235"/>
      <c r="J475" s="40"/>
      <c r="K475" s="40"/>
      <c r="L475" s="44"/>
      <c r="M475" s="236"/>
      <c r="N475" s="237"/>
      <c r="O475" s="91"/>
      <c r="P475" s="91"/>
      <c r="Q475" s="91"/>
      <c r="R475" s="91"/>
      <c r="S475" s="91"/>
      <c r="T475" s="92"/>
      <c r="U475" s="38"/>
      <c r="V475" s="38"/>
      <c r="W475" s="38"/>
      <c r="X475" s="38"/>
      <c r="Y475" s="38"/>
      <c r="Z475" s="38"/>
      <c r="AA475" s="38"/>
      <c r="AB475" s="38"/>
      <c r="AC475" s="38"/>
      <c r="AD475" s="38"/>
      <c r="AE475" s="38"/>
      <c r="AT475" s="17" t="s">
        <v>149</v>
      </c>
      <c r="AU475" s="17" t="s">
        <v>86</v>
      </c>
    </row>
    <row r="476" s="13" customFormat="1">
      <c r="A476" s="13"/>
      <c r="B476" s="240"/>
      <c r="C476" s="241"/>
      <c r="D476" s="233" t="s">
        <v>177</v>
      </c>
      <c r="E476" s="242" t="s">
        <v>1</v>
      </c>
      <c r="F476" s="243" t="s">
        <v>225</v>
      </c>
      <c r="G476" s="241"/>
      <c r="H476" s="242" t="s">
        <v>1</v>
      </c>
      <c r="I476" s="244"/>
      <c r="J476" s="241"/>
      <c r="K476" s="241"/>
      <c r="L476" s="245"/>
      <c r="M476" s="246"/>
      <c r="N476" s="247"/>
      <c r="O476" s="247"/>
      <c r="P476" s="247"/>
      <c r="Q476" s="247"/>
      <c r="R476" s="247"/>
      <c r="S476" s="247"/>
      <c r="T476" s="248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9" t="s">
        <v>177</v>
      </c>
      <c r="AU476" s="249" t="s">
        <v>86</v>
      </c>
      <c r="AV476" s="13" t="s">
        <v>84</v>
      </c>
      <c r="AW476" s="13" t="s">
        <v>32</v>
      </c>
      <c r="AX476" s="13" t="s">
        <v>76</v>
      </c>
      <c r="AY476" s="249" t="s">
        <v>138</v>
      </c>
    </row>
    <row r="477" s="14" customFormat="1">
      <c r="A477" s="14"/>
      <c r="B477" s="250"/>
      <c r="C477" s="251"/>
      <c r="D477" s="233" t="s">
        <v>177</v>
      </c>
      <c r="E477" s="252" t="s">
        <v>1</v>
      </c>
      <c r="F477" s="253" t="s">
        <v>186</v>
      </c>
      <c r="G477" s="251"/>
      <c r="H477" s="254">
        <v>8</v>
      </c>
      <c r="I477" s="255"/>
      <c r="J477" s="251"/>
      <c r="K477" s="251"/>
      <c r="L477" s="256"/>
      <c r="M477" s="257"/>
      <c r="N477" s="258"/>
      <c r="O477" s="258"/>
      <c r="P477" s="258"/>
      <c r="Q477" s="258"/>
      <c r="R477" s="258"/>
      <c r="S477" s="258"/>
      <c r="T477" s="259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60" t="s">
        <v>177</v>
      </c>
      <c r="AU477" s="260" t="s">
        <v>86</v>
      </c>
      <c r="AV477" s="14" t="s">
        <v>86</v>
      </c>
      <c r="AW477" s="14" t="s">
        <v>32</v>
      </c>
      <c r="AX477" s="14" t="s">
        <v>76</v>
      </c>
      <c r="AY477" s="260" t="s">
        <v>138</v>
      </c>
    </row>
    <row r="478" s="13" customFormat="1">
      <c r="A478" s="13"/>
      <c r="B478" s="240"/>
      <c r="C478" s="241"/>
      <c r="D478" s="233" t="s">
        <v>177</v>
      </c>
      <c r="E478" s="242" t="s">
        <v>1</v>
      </c>
      <c r="F478" s="243" t="s">
        <v>399</v>
      </c>
      <c r="G478" s="241"/>
      <c r="H478" s="242" t="s">
        <v>1</v>
      </c>
      <c r="I478" s="244"/>
      <c r="J478" s="241"/>
      <c r="K478" s="241"/>
      <c r="L478" s="245"/>
      <c r="M478" s="246"/>
      <c r="N478" s="247"/>
      <c r="O478" s="247"/>
      <c r="P478" s="247"/>
      <c r="Q478" s="247"/>
      <c r="R478" s="247"/>
      <c r="S478" s="247"/>
      <c r="T478" s="248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49" t="s">
        <v>177</v>
      </c>
      <c r="AU478" s="249" t="s">
        <v>86</v>
      </c>
      <c r="AV478" s="13" t="s">
        <v>84</v>
      </c>
      <c r="AW478" s="13" t="s">
        <v>32</v>
      </c>
      <c r="AX478" s="13" t="s">
        <v>76</v>
      </c>
      <c r="AY478" s="249" t="s">
        <v>138</v>
      </c>
    </row>
    <row r="479" s="14" customFormat="1">
      <c r="A479" s="14"/>
      <c r="B479" s="250"/>
      <c r="C479" s="251"/>
      <c r="D479" s="233" t="s">
        <v>177</v>
      </c>
      <c r="E479" s="252" t="s">
        <v>1</v>
      </c>
      <c r="F479" s="253" t="s">
        <v>587</v>
      </c>
      <c r="G479" s="251"/>
      <c r="H479" s="254">
        <v>11</v>
      </c>
      <c r="I479" s="255"/>
      <c r="J479" s="251"/>
      <c r="K479" s="251"/>
      <c r="L479" s="256"/>
      <c r="M479" s="257"/>
      <c r="N479" s="258"/>
      <c r="O479" s="258"/>
      <c r="P479" s="258"/>
      <c r="Q479" s="258"/>
      <c r="R479" s="258"/>
      <c r="S479" s="258"/>
      <c r="T479" s="259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60" t="s">
        <v>177</v>
      </c>
      <c r="AU479" s="260" t="s">
        <v>86</v>
      </c>
      <c r="AV479" s="14" t="s">
        <v>86</v>
      </c>
      <c r="AW479" s="14" t="s">
        <v>32</v>
      </c>
      <c r="AX479" s="14" t="s">
        <v>76</v>
      </c>
      <c r="AY479" s="260" t="s">
        <v>138</v>
      </c>
    </row>
    <row r="480" s="15" customFormat="1">
      <c r="A480" s="15"/>
      <c r="B480" s="261"/>
      <c r="C480" s="262"/>
      <c r="D480" s="233" t="s">
        <v>177</v>
      </c>
      <c r="E480" s="263" t="s">
        <v>1</v>
      </c>
      <c r="F480" s="264" t="s">
        <v>180</v>
      </c>
      <c r="G480" s="262"/>
      <c r="H480" s="265">
        <v>19</v>
      </c>
      <c r="I480" s="266"/>
      <c r="J480" s="262"/>
      <c r="K480" s="262"/>
      <c r="L480" s="267"/>
      <c r="M480" s="268"/>
      <c r="N480" s="269"/>
      <c r="O480" s="269"/>
      <c r="P480" s="269"/>
      <c r="Q480" s="269"/>
      <c r="R480" s="269"/>
      <c r="S480" s="269"/>
      <c r="T480" s="270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71" t="s">
        <v>177</v>
      </c>
      <c r="AU480" s="271" t="s">
        <v>86</v>
      </c>
      <c r="AV480" s="15" t="s">
        <v>145</v>
      </c>
      <c r="AW480" s="15" t="s">
        <v>32</v>
      </c>
      <c r="AX480" s="15" t="s">
        <v>84</v>
      </c>
      <c r="AY480" s="271" t="s">
        <v>138</v>
      </c>
    </row>
    <row r="481" s="2" customFormat="1" ht="16.5" customHeight="1">
      <c r="A481" s="38"/>
      <c r="B481" s="39"/>
      <c r="C481" s="219" t="s">
        <v>588</v>
      </c>
      <c r="D481" s="219" t="s">
        <v>141</v>
      </c>
      <c r="E481" s="220" t="s">
        <v>589</v>
      </c>
      <c r="F481" s="221" t="s">
        <v>590</v>
      </c>
      <c r="G481" s="222" t="s">
        <v>267</v>
      </c>
      <c r="H481" s="223">
        <v>2</v>
      </c>
      <c r="I481" s="224"/>
      <c r="J481" s="225">
        <f>ROUND(I481*H481,2)</f>
        <v>0</v>
      </c>
      <c r="K481" s="226"/>
      <c r="L481" s="44"/>
      <c r="M481" s="227" t="s">
        <v>1</v>
      </c>
      <c r="N481" s="228" t="s">
        <v>41</v>
      </c>
      <c r="O481" s="91"/>
      <c r="P481" s="229">
        <f>O481*H481</f>
        <v>0</v>
      </c>
      <c r="Q481" s="229">
        <v>0.00677</v>
      </c>
      <c r="R481" s="229">
        <f>Q481*H481</f>
        <v>0.01354</v>
      </c>
      <c r="S481" s="229">
        <v>0</v>
      </c>
      <c r="T481" s="230">
        <f>S481*H481</f>
        <v>0</v>
      </c>
      <c r="U481" s="38"/>
      <c r="V481" s="38"/>
      <c r="W481" s="38"/>
      <c r="X481" s="38"/>
      <c r="Y481" s="38"/>
      <c r="Z481" s="38"/>
      <c r="AA481" s="38"/>
      <c r="AB481" s="38"/>
      <c r="AC481" s="38"/>
      <c r="AD481" s="38"/>
      <c r="AE481" s="38"/>
      <c r="AR481" s="231" t="s">
        <v>179</v>
      </c>
      <c r="AT481" s="231" t="s">
        <v>141</v>
      </c>
      <c r="AU481" s="231" t="s">
        <v>86</v>
      </c>
      <c r="AY481" s="17" t="s">
        <v>138</v>
      </c>
      <c r="BE481" s="232">
        <f>IF(N481="základní",J481,0)</f>
        <v>0</v>
      </c>
      <c r="BF481" s="232">
        <f>IF(N481="snížená",J481,0)</f>
        <v>0</v>
      </c>
      <c r="BG481" s="232">
        <f>IF(N481="zákl. přenesená",J481,0)</f>
        <v>0</v>
      </c>
      <c r="BH481" s="232">
        <f>IF(N481="sníž. přenesená",J481,0)</f>
        <v>0</v>
      </c>
      <c r="BI481" s="232">
        <f>IF(N481="nulová",J481,0)</f>
        <v>0</v>
      </c>
      <c r="BJ481" s="17" t="s">
        <v>84</v>
      </c>
      <c r="BK481" s="232">
        <f>ROUND(I481*H481,2)</f>
        <v>0</v>
      </c>
      <c r="BL481" s="17" t="s">
        <v>179</v>
      </c>
      <c r="BM481" s="231" t="s">
        <v>591</v>
      </c>
    </row>
    <row r="482" s="2" customFormat="1">
      <c r="A482" s="38"/>
      <c r="B482" s="39"/>
      <c r="C482" s="40"/>
      <c r="D482" s="233" t="s">
        <v>147</v>
      </c>
      <c r="E482" s="40"/>
      <c r="F482" s="234" t="s">
        <v>592</v>
      </c>
      <c r="G482" s="40"/>
      <c r="H482" s="40"/>
      <c r="I482" s="235"/>
      <c r="J482" s="40"/>
      <c r="K482" s="40"/>
      <c r="L482" s="44"/>
      <c r="M482" s="236"/>
      <c r="N482" s="237"/>
      <c r="O482" s="91"/>
      <c r="P482" s="91"/>
      <c r="Q482" s="91"/>
      <c r="R482" s="91"/>
      <c r="S482" s="91"/>
      <c r="T482" s="92"/>
      <c r="U482" s="38"/>
      <c r="V482" s="38"/>
      <c r="W482" s="38"/>
      <c r="X482" s="38"/>
      <c r="Y482" s="38"/>
      <c r="Z482" s="38"/>
      <c r="AA482" s="38"/>
      <c r="AB482" s="38"/>
      <c r="AC482" s="38"/>
      <c r="AD482" s="38"/>
      <c r="AE482" s="38"/>
      <c r="AT482" s="17" t="s">
        <v>147</v>
      </c>
      <c r="AU482" s="17" t="s">
        <v>86</v>
      </c>
    </row>
    <row r="483" s="2" customFormat="1">
      <c r="A483" s="38"/>
      <c r="B483" s="39"/>
      <c r="C483" s="40"/>
      <c r="D483" s="238" t="s">
        <v>149</v>
      </c>
      <c r="E483" s="40"/>
      <c r="F483" s="239" t="s">
        <v>593</v>
      </c>
      <c r="G483" s="40"/>
      <c r="H483" s="40"/>
      <c r="I483" s="235"/>
      <c r="J483" s="40"/>
      <c r="K483" s="40"/>
      <c r="L483" s="44"/>
      <c r="M483" s="236"/>
      <c r="N483" s="237"/>
      <c r="O483" s="91"/>
      <c r="P483" s="91"/>
      <c r="Q483" s="91"/>
      <c r="R483" s="91"/>
      <c r="S483" s="91"/>
      <c r="T483" s="92"/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T483" s="17" t="s">
        <v>149</v>
      </c>
      <c r="AU483" s="17" t="s">
        <v>86</v>
      </c>
    </row>
    <row r="484" s="13" customFormat="1">
      <c r="A484" s="13"/>
      <c r="B484" s="240"/>
      <c r="C484" s="241"/>
      <c r="D484" s="233" t="s">
        <v>177</v>
      </c>
      <c r="E484" s="242" t="s">
        <v>1</v>
      </c>
      <c r="F484" s="243" t="s">
        <v>225</v>
      </c>
      <c r="G484" s="241"/>
      <c r="H484" s="242" t="s">
        <v>1</v>
      </c>
      <c r="I484" s="244"/>
      <c r="J484" s="241"/>
      <c r="K484" s="241"/>
      <c r="L484" s="245"/>
      <c r="M484" s="246"/>
      <c r="N484" s="247"/>
      <c r="O484" s="247"/>
      <c r="P484" s="247"/>
      <c r="Q484" s="247"/>
      <c r="R484" s="247"/>
      <c r="S484" s="247"/>
      <c r="T484" s="248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49" t="s">
        <v>177</v>
      </c>
      <c r="AU484" s="249" t="s">
        <v>86</v>
      </c>
      <c r="AV484" s="13" t="s">
        <v>84</v>
      </c>
      <c r="AW484" s="13" t="s">
        <v>32</v>
      </c>
      <c r="AX484" s="13" t="s">
        <v>76</v>
      </c>
      <c r="AY484" s="249" t="s">
        <v>138</v>
      </c>
    </row>
    <row r="485" s="14" customFormat="1">
      <c r="A485" s="14"/>
      <c r="B485" s="250"/>
      <c r="C485" s="251"/>
      <c r="D485" s="233" t="s">
        <v>177</v>
      </c>
      <c r="E485" s="252" t="s">
        <v>1</v>
      </c>
      <c r="F485" s="253" t="s">
        <v>86</v>
      </c>
      <c r="G485" s="251"/>
      <c r="H485" s="254">
        <v>2</v>
      </c>
      <c r="I485" s="255"/>
      <c r="J485" s="251"/>
      <c r="K485" s="251"/>
      <c r="L485" s="256"/>
      <c r="M485" s="257"/>
      <c r="N485" s="258"/>
      <c r="O485" s="258"/>
      <c r="P485" s="258"/>
      <c r="Q485" s="258"/>
      <c r="R485" s="258"/>
      <c r="S485" s="258"/>
      <c r="T485" s="259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0" t="s">
        <v>177</v>
      </c>
      <c r="AU485" s="260" t="s">
        <v>86</v>
      </c>
      <c r="AV485" s="14" t="s">
        <v>86</v>
      </c>
      <c r="AW485" s="14" t="s">
        <v>32</v>
      </c>
      <c r="AX485" s="14" t="s">
        <v>76</v>
      </c>
      <c r="AY485" s="260" t="s">
        <v>138</v>
      </c>
    </row>
    <row r="486" s="15" customFormat="1">
      <c r="A486" s="15"/>
      <c r="B486" s="261"/>
      <c r="C486" s="262"/>
      <c r="D486" s="233" t="s">
        <v>177</v>
      </c>
      <c r="E486" s="263" t="s">
        <v>1</v>
      </c>
      <c r="F486" s="264" t="s">
        <v>180</v>
      </c>
      <c r="G486" s="262"/>
      <c r="H486" s="265">
        <v>2</v>
      </c>
      <c r="I486" s="266"/>
      <c r="J486" s="262"/>
      <c r="K486" s="262"/>
      <c r="L486" s="267"/>
      <c r="M486" s="268"/>
      <c r="N486" s="269"/>
      <c r="O486" s="269"/>
      <c r="P486" s="269"/>
      <c r="Q486" s="269"/>
      <c r="R486" s="269"/>
      <c r="S486" s="269"/>
      <c r="T486" s="270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  <c r="AE486" s="15"/>
      <c r="AT486" s="271" t="s">
        <v>177</v>
      </c>
      <c r="AU486" s="271" t="s">
        <v>86</v>
      </c>
      <c r="AV486" s="15" t="s">
        <v>145</v>
      </c>
      <c r="AW486" s="15" t="s">
        <v>32</v>
      </c>
      <c r="AX486" s="15" t="s">
        <v>84</v>
      </c>
      <c r="AY486" s="271" t="s">
        <v>138</v>
      </c>
    </row>
    <row r="487" s="2" customFormat="1" ht="16.5" customHeight="1">
      <c r="A487" s="38"/>
      <c r="B487" s="39"/>
      <c r="C487" s="219" t="s">
        <v>594</v>
      </c>
      <c r="D487" s="219" t="s">
        <v>141</v>
      </c>
      <c r="E487" s="220" t="s">
        <v>595</v>
      </c>
      <c r="F487" s="221" t="s">
        <v>596</v>
      </c>
      <c r="G487" s="222" t="s">
        <v>267</v>
      </c>
      <c r="H487" s="223">
        <v>8</v>
      </c>
      <c r="I487" s="224"/>
      <c r="J487" s="225">
        <f>ROUND(I487*H487,2)</f>
        <v>0</v>
      </c>
      <c r="K487" s="226"/>
      <c r="L487" s="44"/>
      <c r="M487" s="227" t="s">
        <v>1</v>
      </c>
      <c r="N487" s="228" t="s">
        <v>41</v>
      </c>
      <c r="O487" s="91"/>
      <c r="P487" s="229">
        <f>O487*H487</f>
        <v>0</v>
      </c>
      <c r="Q487" s="229">
        <v>0.0091299999999999992</v>
      </c>
      <c r="R487" s="229">
        <f>Q487*H487</f>
        <v>0.073039999999999994</v>
      </c>
      <c r="S487" s="229">
        <v>0</v>
      </c>
      <c r="T487" s="230">
        <f>S487*H487</f>
        <v>0</v>
      </c>
      <c r="U487" s="38"/>
      <c r="V487" s="38"/>
      <c r="W487" s="38"/>
      <c r="X487" s="38"/>
      <c r="Y487" s="38"/>
      <c r="Z487" s="38"/>
      <c r="AA487" s="38"/>
      <c r="AB487" s="38"/>
      <c r="AC487" s="38"/>
      <c r="AD487" s="38"/>
      <c r="AE487" s="38"/>
      <c r="AR487" s="231" t="s">
        <v>179</v>
      </c>
      <c r="AT487" s="231" t="s">
        <v>141</v>
      </c>
      <c r="AU487" s="231" t="s">
        <v>86</v>
      </c>
      <c r="AY487" s="17" t="s">
        <v>138</v>
      </c>
      <c r="BE487" s="232">
        <f>IF(N487="základní",J487,0)</f>
        <v>0</v>
      </c>
      <c r="BF487" s="232">
        <f>IF(N487="snížená",J487,0)</f>
        <v>0</v>
      </c>
      <c r="BG487" s="232">
        <f>IF(N487="zákl. přenesená",J487,0)</f>
        <v>0</v>
      </c>
      <c r="BH487" s="232">
        <f>IF(N487="sníž. přenesená",J487,0)</f>
        <v>0</v>
      </c>
      <c r="BI487" s="232">
        <f>IF(N487="nulová",J487,0)</f>
        <v>0</v>
      </c>
      <c r="BJ487" s="17" t="s">
        <v>84</v>
      </c>
      <c r="BK487" s="232">
        <f>ROUND(I487*H487,2)</f>
        <v>0</v>
      </c>
      <c r="BL487" s="17" t="s">
        <v>179</v>
      </c>
      <c r="BM487" s="231" t="s">
        <v>597</v>
      </c>
    </row>
    <row r="488" s="2" customFormat="1">
      <c r="A488" s="38"/>
      <c r="B488" s="39"/>
      <c r="C488" s="40"/>
      <c r="D488" s="233" t="s">
        <v>147</v>
      </c>
      <c r="E488" s="40"/>
      <c r="F488" s="234" t="s">
        <v>598</v>
      </c>
      <c r="G488" s="40"/>
      <c r="H488" s="40"/>
      <c r="I488" s="235"/>
      <c r="J488" s="40"/>
      <c r="K488" s="40"/>
      <c r="L488" s="44"/>
      <c r="M488" s="236"/>
      <c r="N488" s="237"/>
      <c r="O488" s="91"/>
      <c r="P488" s="91"/>
      <c r="Q488" s="91"/>
      <c r="R488" s="91"/>
      <c r="S488" s="91"/>
      <c r="T488" s="92"/>
      <c r="U488" s="38"/>
      <c r="V488" s="38"/>
      <c r="W488" s="38"/>
      <c r="X488" s="38"/>
      <c r="Y488" s="38"/>
      <c r="Z488" s="38"/>
      <c r="AA488" s="38"/>
      <c r="AB488" s="38"/>
      <c r="AC488" s="38"/>
      <c r="AD488" s="38"/>
      <c r="AE488" s="38"/>
      <c r="AT488" s="17" t="s">
        <v>147</v>
      </c>
      <c r="AU488" s="17" t="s">
        <v>86</v>
      </c>
    </row>
    <row r="489" s="2" customFormat="1">
      <c r="A489" s="38"/>
      <c r="B489" s="39"/>
      <c r="C489" s="40"/>
      <c r="D489" s="238" t="s">
        <v>149</v>
      </c>
      <c r="E489" s="40"/>
      <c r="F489" s="239" t="s">
        <v>599</v>
      </c>
      <c r="G489" s="40"/>
      <c r="H489" s="40"/>
      <c r="I489" s="235"/>
      <c r="J489" s="40"/>
      <c r="K489" s="40"/>
      <c r="L489" s="44"/>
      <c r="M489" s="236"/>
      <c r="N489" s="237"/>
      <c r="O489" s="91"/>
      <c r="P489" s="91"/>
      <c r="Q489" s="91"/>
      <c r="R489" s="91"/>
      <c r="S489" s="91"/>
      <c r="T489" s="92"/>
      <c r="U489" s="38"/>
      <c r="V489" s="38"/>
      <c r="W489" s="38"/>
      <c r="X489" s="38"/>
      <c r="Y489" s="38"/>
      <c r="Z489" s="38"/>
      <c r="AA489" s="38"/>
      <c r="AB489" s="38"/>
      <c r="AC489" s="38"/>
      <c r="AD489" s="38"/>
      <c r="AE489" s="38"/>
      <c r="AT489" s="17" t="s">
        <v>149</v>
      </c>
      <c r="AU489" s="17" t="s">
        <v>86</v>
      </c>
    </row>
    <row r="490" s="13" customFormat="1">
      <c r="A490" s="13"/>
      <c r="B490" s="240"/>
      <c r="C490" s="241"/>
      <c r="D490" s="233" t="s">
        <v>177</v>
      </c>
      <c r="E490" s="242" t="s">
        <v>1</v>
      </c>
      <c r="F490" s="243" t="s">
        <v>225</v>
      </c>
      <c r="G490" s="241"/>
      <c r="H490" s="242" t="s">
        <v>1</v>
      </c>
      <c r="I490" s="244"/>
      <c r="J490" s="241"/>
      <c r="K490" s="241"/>
      <c r="L490" s="245"/>
      <c r="M490" s="246"/>
      <c r="N490" s="247"/>
      <c r="O490" s="247"/>
      <c r="P490" s="247"/>
      <c r="Q490" s="247"/>
      <c r="R490" s="247"/>
      <c r="S490" s="247"/>
      <c r="T490" s="248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49" t="s">
        <v>177</v>
      </c>
      <c r="AU490" s="249" t="s">
        <v>86</v>
      </c>
      <c r="AV490" s="13" t="s">
        <v>84</v>
      </c>
      <c r="AW490" s="13" t="s">
        <v>32</v>
      </c>
      <c r="AX490" s="13" t="s">
        <v>76</v>
      </c>
      <c r="AY490" s="249" t="s">
        <v>138</v>
      </c>
    </row>
    <row r="491" s="14" customFormat="1">
      <c r="A491" s="14"/>
      <c r="B491" s="250"/>
      <c r="C491" s="251"/>
      <c r="D491" s="233" t="s">
        <v>177</v>
      </c>
      <c r="E491" s="252" t="s">
        <v>1</v>
      </c>
      <c r="F491" s="253" t="s">
        <v>186</v>
      </c>
      <c r="G491" s="251"/>
      <c r="H491" s="254">
        <v>8</v>
      </c>
      <c r="I491" s="255"/>
      <c r="J491" s="251"/>
      <c r="K491" s="251"/>
      <c r="L491" s="256"/>
      <c r="M491" s="257"/>
      <c r="N491" s="258"/>
      <c r="O491" s="258"/>
      <c r="P491" s="258"/>
      <c r="Q491" s="258"/>
      <c r="R491" s="258"/>
      <c r="S491" s="258"/>
      <c r="T491" s="259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60" t="s">
        <v>177</v>
      </c>
      <c r="AU491" s="260" t="s">
        <v>86</v>
      </c>
      <c r="AV491" s="14" t="s">
        <v>86</v>
      </c>
      <c r="AW491" s="14" t="s">
        <v>32</v>
      </c>
      <c r="AX491" s="14" t="s">
        <v>76</v>
      </c>
      <c r="AY491" s="260" t="s">
        <v>138</v>
      </c>
    </row>
    <row r="492" s="15" customFormat="1">
      <c r="A492" s="15"/>
      <c r="B492" s="261"/>
      <c r="C492" s="262"/>
      <c r="D492" s="233" t="s">
        <v>177</v>
      </c>
      <c r="E492" s="263" t="s">
        <v>1</v>
      </c>
      <c r="F492" s="264" t="s">
        <v>180</v>
      </c>
      <c r="G492" s="262"/>
      <c r="H492" s="265">
        <v>8</v>
      </c>
      <c r="I492" s="266"/>
      <c r="J492" s="262"/>
      <c r="K492" s="262"/>
      <c r="L492" s="267"/>
      <c r="M492" s="268"/>
      <c r="N492" s="269"/>
      <c r="O492" s="269"/>
      <c r="P492" s="269"/>
      <c r="Q492" s="269"/>
      <c r="R492" s="269"/>
      <c r="S492" s="269"/>
      <c r="T492" s="270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71" t="s">
        <v>177</v>
      </c>
      <c r="AU492" s="271" t="s">
        <v>86</v>
      </c>
      <c r="AV492" s="15" t="s">
        <v>145</v>
      </c>
      <c r="AW492" s="15" t="s">
        <v>32</v>
      </c>
      <c r="AX492" s="15" t="s">
        <v>84</v>
      </c>
      <c r="AY492" s="271" t="s">
        <v>138</v>
      </c>
    </row>
    <row r="493" s="2" customFormat="1" ht="16.5" customHeight="1">
      <c r="A493" s="38"/>
      <c r="B493" s="39"/>
      <c r="C493" s="219" t="s">
        <v>600</v>
      </c>
      <c r="D493" s="219" t="s">
        <v>141</v>
      </c>
      <c r="E493" s="220" t="s">
        <v>601</v>
      </c>
      <c r="F493" s="221" t="s">
        <v>602</v>
      </c>
      <c r="G493" s="222" t="s">
        <v>267</v>
      </c>
      <c r="H493" s="223">
        <v>8</v>
      </c>
      <c r="I493" s="224"/>
      <c r="J493" s="225">
        <f>ROUND(I493*H493,2)</f>
        <v>0</v>
      </c>
      <c r="K493" s="226"/>
      <c r="L493" s="44"/>
      <c r="M493" s="227" t="s">
        <v>1</v>
      </c>
      <c r="N493" s="228" t="s">
        <v>41</v>
      </c>
      <c r="O493" s="91"/>
      <c r="P493" s="229">
        <f>O493*H493</f>
        <v>0</v>
      </c>
      <c r="Q493" s="229">
        <v>0.011650000000000001</v>
      </c>
      <c r="R493" s="229">
        <f>Q493*H493</f>
        <v>0.093200000000000005</v>
      </c>
      <c r="S493" s="229">
        <v>0</v>
      </c>
      <c r="T493" s="230">
        <f>S493*H493</f>
        <v>0</v>
      </c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R493" s="231" t="s">
        <v>179</v>
      </c>
      <c r="AT493" s="231" t="s">
        <v>141</v>
      </c>
      <c r="AU493" s="231" t="s">
        <v>86</v>
      </c>
      <c r="AY493" s="17" t="s">
        <v>138</v>
      </c>
      <c r="BE493" s="232">
        <f>IF(N493="základní",J493,0)</f>
        <v>0</v>
      </c>
      <c r="BF493" s="232">
        <f>IF(N493="snížená",J493,0)</f>
        <v>0</v>
      </c>
      <c r="BG493" s="232">
        <f>IF(N493="zákl. přenesená",J493,0)</f>
        <v>0</v>
      </c>
      <c r="BH493" s="232">
        <f>IF(N493="sníž. přenesená",J493,0)</f>
        <v>0</v>
      </c>
      <c r="BI493" s="232">
        <f>IF(N493="nulová",J493,0)</f>
        <v>0</v>
      </c>
      <c r="BJ493" s="17" t="s">
        <v>84</v>
      </c>
      <c r="BK493" s="232">
        <f>ROUND(I493*H493,2)</f>
        <v>0</v>
      </c>
      <c r="BL493" s="17" t="s">
        <v>179</v>
      </c>
      <c r="BM493" s="231" t="s">
        <v>603</v>
      </c>
    </row>
    <row r="494" s="2" customFormat="1">
      <c r="A494" s="38"/>
      <c r="B494" s="39"/>
      <c r="C494" s="40"/>
      <c r="D494" s="233" t="s">
        <v>147</v>
      </c>
      <c r="E494" s="40"/>
      <c r="F494" s="234" t="s">
        <v>604</v>
      </c>
      <c r="G494" s="40"/>
      <c r="H494" s="40"/>
      <c r="I494" s="235"/>
      <c r="J494" s="40"/>
      <c r="K494" s="40"/>
      <c r="L494" s="44"/>
      <c r="M494" s="236"/>
      <c r="N494" s="237"/>
      <c r="O494" s="91"/>
      <c r="P494" s="91"/>
      <c r="Q494" s="91"/>
      <c r="R494" s="91"/>
      <c r="S494" s="91"/>
      <c r="T494" s="92"/>
      <c r="U494" s="38"/>
      <c r="V494" s="38"/>
      <c r="W494" s="38"/>
      <c r="X494" s="38"/>
      <c r="Y494" s="38"/>
      <c r="Z494" s="38"/>
      <c r="AA494" s="38"/>
      <c r="AB494" s="38"/>
      <c r="AC494" s="38"/>
      <c r="AD494" s="38"/>
      <c r="AE494" s="38"/>
      <c r="AT494" s="17" t="s">
        <v>147</v>
      </c>
      <c r="AU494" s="17" t="s">
        <v>86</v>
      </c>
    </row>
    <row r="495" s="2" customFormat="1">
      <c r="A495" s="38"/>
      <c r="B495" s="39"/>
      <c r="C495" s="40"/>
      <c r="D495" s="238" t="s">
        <v>149</v>
      </c>
      <c r="E495" s="40"/>
      <c r="F495" s="239" t="s">
        <v>605</v>
      </c>
      <c r="G495" s="40"/>
      <c r="H495" s="40"/>
      <c r="I495" s="235"/>
      <c r="J495" s="40"/>
      <c r="K495" s="40"/>
      <c r="L495" s="44"/>
      <c r="M495" s="236"/>
      <c r="N495" s="237"/>
      <c r="O495" s="91"/>
      <c r="P495" s="91"/>
      <c r="Q495" s="91"/>
      <c r="R495" s="91"/>
      <c r="S495" s="91"/>
      <c r="T495" s="92"/>
      <c r="U495" s="38"/>
      <c r="V495" s="38"/>
      <c r="W495" s="38"/>
      <c r="X495" s="38"/>
      <c r="Y495" s="38"/>
      <c r="Z495" s="38"/>
      <c r="AA495" s="38"/>
      <c r="AB495" s="38"/>
      <c r="AC495" s="38"/>
      <c r="AD495" s="38"/>
      <c r="AE495" s="38"/>
      <c r="AT495" s="17" t="s">
        <v>149</v>
      </c>
      <c r="AU495" s="17" t="s">
        <v>86</v>
      </c>
    </row>
    <row r="496" s="13" customFormat="1">
      <c r="A496" s="13"/>
      <c r="B496" s="240"/>
      <c r="C496" s="241"/>
      <c r="D496" s="233" t="s">
        <v>177</v>
      </c>
      <c r="E496" s="242" t="s">
        <v>1</v>
      </c>
      <c r="F496" s="243" t="s">
        <v>227</v>
      </c>
      <c r="G496" s="241"/>
      <c r="H496" s="242" t="s">
        <v>1</v>
      </c>
      <c r="I496" s="244"/>
      <c r="J496" s="241"/>
      <c r="K496" s="241"/>
      <c r="L496" s="245"/>
      <c r="M496" s="246"/>
      <c r="N496" s="247"/>
      <c r="O496" s="247"/>
      <c r="P496" s="247"/>
      <c r="Q496" s="247"/>
      <c r="R496" s="247"/>
      <c r="S496" s="247"/>
      <c r="T496" s="248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49" t="s">
        <v>177</v>
      </c>
      <c r="AU496" s="249" t="s">
        <v>86</v>
      </c>
      <c r="AV496" s="13" t="s">
        <v>84</v>
      </c>
      <c r="AW496" s="13" t="s">
        <v>32</v>
      </c>
      <c r="AX496" s="13" t="s">
        <v>76</v>
      </c>
      <c r="AY496" s="249" t="s">
        <v>138</v>
      </c>
    </row>
    <row r="497" s="14" customFormat="1">
      <c r="A497" s="14"/>
      <c r="B497" s="250"/>
      <c r="C497" s="251"/>
      <c r="D497" s="233" t="s">
        <v>177</v>
      </c>
      <c r="E497" s="252" t="s">
        <v>1</v>
      </c>
      <c r="F497" s="253" t="s">
        <v>606</v>
      </c>
      <c r="G497" s="251"/>
      <c r="H497" s="254">
        <v>8</v>
      </c>
      <c r="I497" s="255"/>
      <c r="J497" s="251"/>
      <c r="K497" s="251"/>
      <c r="L497" s="256"/>
      <c r="M497" s="257"/>
      <c r="N497" s="258"/>
      <c r="O497" s="258"/>
      <c r="P497" s="258"/>
      <c r="Q497" s="258"/>
      <c r="R497" s="258"/>
      <c r="S497" s="258"/>
      <c r="T497" s="259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0" t="s">
        <v>177</v>
      </c>
      <c r="AU497" s="260" t="s">
        <v>86</v>
      </c>
      <c r="AV497" s="14" t="s">
        <v>86</v>
      </c>
      <c r="AW497" s="14" t="s">
        <v>32</v>
      </c>
      <c r="AX497" s="14" t="s">
        <v>76</v>
      </c>
      <c r="AY497" s="260" t="s">
        <v>138</v>
      </c>
    </row>
    <row r="498" s="15" customFormat="1">
      <c r="A498" s="15"/>
      <c r="B498" s="261"/>
      <c r="C498" s="262"/>
      <c r="D498" s="233" t="s">
        <v>177</v>
      </c>
      <c r="E498" s="263" t="s">
        <v>1</v>
      </c>
      <c r="F498" s="264" t="s">
        <v>180</v>
      </c>
      <c r="G498" s="262"/>
      <c r="H498" s="265">
        <v>8</v>
      </c>
      <c r="I498" s="266"/>
      <c r="J498" s="262"/>
      <c r="K498" s="262"/>
      <c r="L498" s="267"/>
      <c r="M498" s="268"/>
      <c r="N498" s="269"/>
      <c r="O498" s="269"/>
      <c r="P498" s="269"/>
      <c r="Q498" s="269"/>
      <c r="R498" s="269"/>
      <c r="S498" s="269"/>
      <c r="T498" s="270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  <c r="AE498" s="15"/>
      <c r="AT498" s="271" t="s">
        <v>177</v>
      </c>
      <c r="AU498" s="271" t="s">
        <v>86</v>
      </c>
      <c r="AV498" s="15" t="s">
        <v>145</v>
      </c>
      <c r="AW498" s="15" t="s">
        <v>32</v>
      </c>
      <c r="AX498" s="15" t="s">
        <v>84</v>
      </c>
      <c r="AY498" s="271" t="s">
        <v>138</v>
      </c>
    </row>
    <row r="499" s="2" customFormat="1" ht="16.5" customHeight="1">
      <c r="A499" s="38"/>
      <c r="B499" s="39"/>
      <c r="C499" s="219" t="s">
        <v>607</v>
      </c>
      <c r="D499" s="219" t="s">
        <v>141</v>
      </c>
      <c r="E499" s="220" t="s">
        <v>608</v>
      </c>
      <c r="F499" s="221" t="s">
        <v>609</v>
      </c>
      <c r="G499" s="222" t="s">
        <v>267</v>
      </c>
      <c r="H499" s="223">
        <v>4</v>
      </c>
      <c r="I499" s="224"/>
      <c r="J499" s="225">
        <f>ROUND(I499*H499,2)</f>
        <v>0</v>
      </c>
      <c r="K499" s="226"/>
      <c r="L499" s="44"/>
      <c r="M499" s="227" t="s">
        <v>1</v>
      </c>
      <c r="N499" s="228" t="s">
        <v>41</v>
      </c>
      <c r="O499" s="91"/>
      <c r="P499" s="229">
        <f>O499*H499</f>
        <v>0</v>
      </c>
      <c r="Q499" s="229">
        <v>0.01602</v>
      </c>
      <c r="R499" s="229">
        <f>Q499*H499</f>
        <v>0.064079999999999998</v>
      </c>
      <c r="S499" s="229">
        <v>0</v>
      </c>
      <c r="T499" s="230">
        <f>S499*H499</f>
        <v>0</v>
      </c>
      <c r="U499" s="38"/>
      <c r="V499" s="38"/>
      <c r="W499" s="38"/>
      <c r="X499" s="38"/>
      <c r="Y499" s="38"/>
      <c r="Z499" s="38"/>
      <c r="AA499" s="38"/>
      <c r="AB499" s="38"/>
      <c r="AC499" s="38"/>
      <c r="AD499" s="38"/>
      <c r="AE499" s="38"/>
      <c r="AR499" s="231" t="s">
        <v>179</v>
      </c>
      <c r="AT499" s="231" t="s">
        <v>141</v>
      </c>
      <c r="AU499" s="231" t="s">
        <v>86</v>
      </c>
      <c r="AY499" s="17" t="s">
        <v>138</v>
      </c>
      <c r="BE499" s="232">
        <f>IF(N499="základní",J499,0)</f>
        <v>0</v>
      </c>
      <c r="BF499" s="232">
        <f>IF(N499="snížená",J499,0)</f>
        <v>0</v>
      </c>
      <c r="BG499" s="232">
        <f>IF(N499="zákl. přenesená",J499,0)</f>
        <v>0</v>
      </c>
      <c r="BH499" s="232">
        <f>IF(N499="sníž. přenesená",J499,0)</f>
        <v>0</v>
      </c>
      <c r="BI499" s="232">
        <f>IF(N499="nulová",J499,0)</f>
        <v>0</v>
      </c>
      <c r="BJ499" s="17" t="s">
        <v>84</v>
      </c>
      <c r="BK499" s="232">
        <f>ROUND(I499*H499,2)</f>
        <v>0</v>
      </c>
      <c r="BL499" s="17" t="s">
        <v>179</v>
      </c>
      <c r="BM499" s="231" t="s">
        <v>610</v>
      </c>
    </row>
    <row r="500" s="2" customFormat="1">
      <c r="A500" s="38"/>
      <c r="B500" s="39"/>
      <c r="C500" s="40"/>
      <c r="D500" s="233" t="s">
        <v>147</v>
      </c>
      <c r="E500" s="40"/>
      <c r="F500" s="234" t="s">
        <v>611</v>
      </c>
      <c r="G500" s="40"/>
      <c r="H500" s="40"/>
      <c r="I500" s="235"/>
      <c r="J500" s="40"/>
      <c r="K500" s="40"/>
      <c r="L500" s="44"/>
      <c r="M500" s="236"/>
      <c r="N500" s="237"/>
      <c r="O500" s="91"/>
      <c r="P500" s="91"/>
      <c r="Q500" s="91"/>
      <c r="R500" s="91"/>
      <c r="S500" s="91"/>
      <c r="T500" s="92"/>
      <c r="U500" s="38"/>
      <c r="V500" s="38"/>
      <c r="W500" s="38"/>
      <c r="X500" s="38"/>
      <c r="Y500" s="38"/>
      <c r="Z500" s="38"/>
      <c r="AA500" s="38"/>
      <c r="AB500" s="38"/>
      <c r="AC500" s="38"/>
      <c r="AD500" s="38"/>
      <c r="AE500" s="38"/>
      <c r="AT500" s="17" t="s">
        <v>147</v>
      </c>
      <c r="AU500" s="17" t="s">
        <v>86</v>
      </c>
    </row>
    <row r="501" s="2" customFormat="1">
      <c r="A501" s="38"/>
      <c r="B501" s="39"/>
      <c r="C501" s="40"/>
      <c r="D501" s="238" t="s">
        <v>149</v>
      </c>
      <c r="E501" s="40"/>
      <c r="F501" s="239" t="s">
        <v>612</v>
      </c>
      <c r="G501" s="40"/>
      <c r="H501" s="40"/>
      <c r="I501" s="235"/>
      <c r="J501" s="40"/>
      <c r="K501" s="40"/>
      <c r="L501" s="44"/>
      <c r="M501" s="236"/>
      <c r="N501" s="237"/>
      <c r="O501" s="91"/>
      <c r="P501" s="91"/>
      <c r="Q501" s="91"/>
      <c r="R501" s="91"/>
      <c r="S501" s="91"/>
      <c r="T501" s="92"/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T501" s="17" t="s">
        <v>149</v>
      </c>
      <c r="AU501" s="17" t="s">
        <v>86</v>
      </c>
    </row>
    <row r="502" s="13" customFormat="1">
      <c r="A502" s="13"/>
      <c r="B502" s="240"/>
      <c r="C502" s="241"/>
      <c r="D502" s="233" t="s">
        <v>177</v>
      </c>
      <c r="E502" s="242" t="s">
        <v>1</v>
      </c>
      <c r="F502" s="243" t="s">
        <v>225</v>
      </c>
      <c r="G502" s="241"/>
      <c r="H502" s="242" t="s">
        <v>1</v>
      </c>
      <c r="I502" s="244"/>
      <c r="J502" s="241"/>
      <c r="K502" s="241"/>
      <c r="L502" s="245"/>
      <c r="M502" s="246"/>
      <c r="N502" s="247"/>
      <c r="O502" s="247"/>
      <c r="P502" s="247"/>
      <c r="Q502" s="247"/>
      <c r="R502" s="247"/>
      <c r="S502" s="247"/>
      <c r="T502" s="248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T502" s="249" t="s">
        <v>177</v>
      </c>
      <c r="AU502" s="249" t="s">
        <v>86</v>
      </c>
      <c r="AV502" s="13" t="s">
        <v>84</v>
      </c>
      <c r="AW502" s="13" t="s">
        <v>32</v>
      </c>
      <c r="AX502" s="13" t="s">
        <v>76</v>
      </c>
      <c r="AY502" s="249" t="s">
        <v>138</v>
      </c>
    </row>
    <row r="503" s="14" customFormat="1">
      <c r="A503" s="14"/>
      <c r="B503" s="250"/>
      <c r="C503" s="251"/>
      <c r="D503" s="233" t="s">
        <v>177</v>
      </c>
      <c r="E503" s="252" t="s">
        <v>1</v>
      </c>
      <c r="F503" s="253" t="s">
        <v>86</v>
      </c>
      <c r="G503" s="251"/>
      <c r="H503" s="254">
        <v>2</v>
      </c>
      <c r="I503" s="255"/>
      <c r="J503" s="251"/>
      <c r="K503" s="251"/>
      <c r="L503" s="256"/>
      <c r="M503" s="257"/>
      <c r="N503" s="258"/>
      <c r="O503" s="258"/>
      <c r="P503" s="258"/>
      <c r="Q503" s="258"/>
      <c r="R503" s="258"/>
      <c r="S503" s="258"/>
      <c r="T503" s="259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T503" s="260" t="s">
        <v>177</v>
      </c>
      <c r="AU503" s="260" t="s">
        <v>86</v>
      </c>
      <c r="AV503" s="14" t="s">
        <v>86</v>
      </c>
      <c r="AW503" s="14" t="s">
        <v>32</v>
      </c>
      <c r="AX503" s="14" t="s">
        <v>76</v>
      </c>
      <c r="AY503" s="260" t="s">
        <v>138</v>
      </c>
    </row>
    <row r="504" s="13" customFormat="1">
      <c r="A504" s="13"/>
      <c r="B504" s="240"/>
      <c r="C504" s="241"/>
      <c r="D504" s="233" t="s">
        <v>177</v>
      </c>
      <c r="E504" s="242" t="s">
        <v>1</v>
      </c>
      <c r="F504" s="243" t="s">
        <v>227</v>
      </c>
      <c r="G504" s="241"/>
      <c r="H504" s="242" t="s">
        <v>1</v>
      </c>
      <c r="I504" s="244"/>
      <c r="J504" s="241"/>
      <c r="K504" s="241"/>
      <c r="L504" s="245"/>
      <c r="M504" s="246"/>
      <c r="N504" s="247"/>
      <c r="O504" s="247"/>
      <c r="P504" s="247"/>
      <c r="Q504" s="247"/>
      <c r="R504" s="247"/>
      <c r="S504" s="247"/>
      <c r="T504" s="248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49" t="s">
        <v>177</v>
      </c>
      <c r="AU504" s="249" t="s">
        <v>86</v>
      </c>
      <c r="AV504" s="13" t="s">
        <v>84</v>
      </c>
      <c r="AW504" s="13" t="s">
        <v>32</v>
      </c>
      <c r="AX504" s="13" t="s">
        <v>76</v>
      </c>
      <c r="AY504" s="249" t="s">
        <v>138</v>
      </c>
    </row>
    <row r="505" s="14" customFormat="1">
      <c r="A505" s="14"/>
      <c r="B505" s="250"/>
      <c r="C505" s="251"/>
      <c r="D505" s="233" t="s">
        <v>177</v>
      </c>
      <c r="E505" s="252" t="s">
        <v>1</v>
      </c>
      <c r="F505" s="253" t="s">
        <v>86</v>
      </c>
      <c r="G505" s="251"/>
      <c r="H505" s="254">
        <v>2</v>
      </c>
      <c r="I505" s="255"/>
      <c r="J505" s="251"/>
      <c r="K505" s="251"/>
      <c r="L505" s="256"/>
      <c r="M505" s="257"/>
      <c r="N505" s="258"/>
      <c r="O505" s="258"/>
      <c r="P505" s="258"/>
      <c r="Q505" s="258"/>
      <c r="R505" s="258"/>
      <c r="S505" s="258"/>
      <c r="T505" s="259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0" t="s">
        <v>177</v>
      </c>
      <c r="AU505" s="260" t="s">
        <v>86</v>
      </c>
      <c r="AV505" s="14" t="s">
        <v>86</v>
      </c>
      <c r="AW505" s="14" t="s">
        <v>32</v>
      </c>
      <c r="AX505" s="14" t="s">
        <v>76</v>
      </c>
      <c r="AY505" s="260" t="s">
        <v>138</v>
      </c>
    </row>
    <row r="506" s="15" customFormat="1">
      <c r="A506" s="15"/>
      <c r="B506" s="261"/>
      <c r="C506" s="262"/>
      <c r="D506" s="233" t="s">
        <v>177</v>
      </c>
      <c r="E506" s="263" t="s">
        <v>1</v>
      </c>
      <c r="F506" s="264" t="s">
        <v>180</v>
      </c>
      <c r="G506" s="262"/>
      <c r="H506" s="265">
        <v>4</v>
      </c>
      <c r="I506" s="266"/>
      <c r="J506" s="262"/>
      <c r="K506" s="262"/>
      <c r="L506" s="267"/>
      <c r="M506" s="268"/>
      <c r="N506" s="269"/>
      <c r="O506" s="269"/>
      <c r="P506" s="269"/>
      <c r="Q506" s="269"/>
      <c r="R506" s="269"/>
      <c r="S506" s="269"/>
      <c r="T506" s="270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  <c r="AE506" s="15"/>
      <c r="AT506" s="271" t="s">
        <v>177</v>
      </c>
      <c r="AU506" s="271" t="s">
        <v>86</v>
      </c>
      <c r="AV506" s="15" t="s">
        <v>145</v>
      </c>
      <c r="AW506" s="15" t="s">
        <v>32</v>
      </c>
      <c r="AX506" s="15" t="s">
        <v>84</v>
      </c>
      <c r="AY506" s="271" t="s">
        <v>138</v>
      </c>
    </row>
    <row r="507" s="2" customFormat="1" ht="21.75" customHeight="1">
      <c r="A507" s="38"/>
      <c r="B507" s="39"/>
      <c r="C507" s="219" t="s">
        <v>613</v>
      </c>
      <c r="D507" s="219" t="s">
        <v>141</v>
      </c>
      <c r="E507" s="220" t="s">
        <v>614</v>
      </c>
      <c r="F507" s="221" t="s">
        <v>615</v>
      </c>
      <c r="G507" s="222" t="s">
        <v>267</v>
      </c>
      <c r="H507" s="223">
        <v>2</v>
      </c>
      <c r="I507" s="224"/>
      <c r="J507" s="225">
        <f>ROUND(I507*H507,2)</f>
        <v>0</v>
      </c>
      <c r="K507" s="226"/>
      <c r="L507" s="44"/>
      <c r="M507" s="227" t="s">
        <v>1</v>
      </c>
      <c r="N507" s="228" t="s">
        <v>41</v>
      </c>
      <c r="O507" s="91"/>
      <c r="P507" s="229">
        <f>O507*H507</f>
        <v>0</v>
      </c>
      <c r="Q507" s="229">
        <v>0.0079600000000000001</v>
      </c>
      <c r="R507" s="229">
        <f>Q507*H507</f>
        <v>0.01592</v>
      </c>
      <c r="S507" s="229">
        <v>0</v>
      </c>
      <c r="T507" s="230">
        <f>S507*H507</f>
        <v>0</v>
      </c>
      <c r="U507" s="38"/>
      <c r="V507" s="38"/>
      <c r="W507" s="38"/>
      <c r="X507" s="38"/>
      <c r="Y507" s="38"/>
      <c r="Z507" s="38"/>
      <c r="AA507" s="38"/>
      <c r="AB507" s="38"/>
      <c r="AC507" s="38"/>
      <c r="AD507" s="38"/>
      <c r="AE507" s="38"/>
      <c r="AR507" s="231" t="s">
        <v>179</v>
      </c>
      <c r="AT507" s="231" t="s">
        <v>141</v>
      </c>
      <c r="AU507" s="231" t="s">
        <v>86</v>
      </c>
      <c r="AY507" s="17" t="s">
        <v>138</v>
      </c>
      <c r="BE507" s="232">
        <f>IF(N507="základní",J507,0)</f>
        <v>0</v>
      </c>
      <c r="BF507" s="232">
        <f>IF(N507="snížená",J507,0)</f>
        <v>0</v>
      </c>
      <c r="BG507" s="232">
        <f>IF(N507="zákl. přenesená",J507,0)</f>
        <v>0</v>
      </c>
      <c r="BH507" s="232">
        <f>IF(N507="sníž. přenesená",J507,0)</f>
        <v>0</v>
      </c>
      <c r="BI507" s="232">
        <f>IF(N507="nulová",J507,0)</f>
        <v>0</v>
      </c>
      <c r="BJ507" s="17" t="s">
        <v>84</v>
      </c>
      <c r="BK507" s="232">
        <f>ROUND(I507*H507,2)</f>
        <v>0</v>
      </c>
      <c r="BL507" s="17" t="s">
        <v>179</v>
      </c>
      <c r="BM507" s="231" t="s">
        <v>616</v>
      </c>
    </row>
    <row r="508" s="2" customFormat="1">
      <c r="A508" s="38"/>
      <c r="B508" s="39"/>
      <c r="C508" s="40"/>
      <c r="D508" s="233" t="s">
        <v>147</v>
      </c>
      <c r="E508" s="40"/>
      <c r="F508" s="234" t="s">
        <v>617</v>
      </c>
      <c r="G508" s="40"/>
      <c r="H508" s="40"/>
      <c r="I508" s="235"/>
      <c r="J508" s="40"/>
      <c r="K508" s="40"/>
      <c r="L508" s="44"/>
      <c r="M508" s="236"/>
      <c r="N508" s="237"/>
      <c r="O508" s="91"/>
      <c r="P508" s="91"/>
      <c r="Q508" s="91"/>
      <c r="R508" s="91"/>
      <c r="S508" s="91"/>
      <c r="T508" s="92"/>
      <c r="U508" s="38"/>
      <c r="V508" s="38"/>
      <c r="W508" s="38"/>
      <c r="X508" s="38"/>
      <c r="Y508" s="38"/>
      <c r="Z508" s="38"/>
      <c r="AA508" s="38"/>
      <c r="AB508" s="38"/>
      <c r="AC508" s="38"/>
      <c r="AD508" s="38"/>
      <c r="AE508" s="38"/>
      <c r="AT508" s="17" t="s">
        <v>147</v>
      </c>
      <c r="AU508" s="17" t="s">
        <v>86</v>
      </c>
    </row>
    <row r="509" s="2" customFormat="1">
      <c r="A509" s="38"/>
      <c r="B509" s="39"/>
      <c r="C509" s="40"/>
      <c r="D509" s="238" t="s">
        <v>149</v>
      </c>
      <c r="E509" s="40"/>
      <c r="F509" s="239" t="s">
        <v>618</v>
      </c>
      <c r="G509" s="40"/>
      <c r="H509" s="40"/>
      <c r="I509" s="235"/>
      <c r="J509" s="40"/>
      <c r="K509" s="40"/>
      <c r="L509" s="44"/>
      <c r="M509" s="236"/>
      <c r="N509" s="237"/>
      <c r="O509" s="91"/>
      <c r="P509" s="91"/>
      <c r="Q509" s="91"/>
      <c r="R509" s="91"/>
      <c r="S509" s="91"/>
      <c r="T509" s="92"/>
      <c r="U509" s="38"/>
      <c r="V509" s="38"/>
      <c r="W509" s="38"/>
      <c r="X509" s="38"/>
      <c r="Y509" s="38"/>
      <c r="Z509" s="38"/>
      <c r="AA509" s="38"/>
      <c r="AB509" s="38"/>
      <c r="AC509" s="38"/>
      <c r="AD509" s="38"/>
      <c r="AE509" s="38"/>
      <c r="AT509" s="17" t="s">
        <v>149</v>
      </c>
      <c r="AU509" s="17" t="s">
        <v>86</v>
      </c>
    </row>
    <row r="510" s="13" customFormat="1">
      <c r="A510" s="13"/>
      <c r="B510" s="240"/>
      <c r="C510" s="241"/>
      <c r="D510" s="233" t="s">
        <v>177</v>
      </c>
      <c r="E510" s="242" t="s">
        <v>1</v>
      </c>
      <c r="F510" s="243" t="s">
        <v>537</v>
      </c>
      <c r="G510" s="241"/>
      <c r="H510" s="242" t="s">
        <v>1</v>
      </c>
      <c r="I510" s="244"/>
      <c r="J510" s="241"/>
      <c r="K510" s="241"/>
      <c r="L510" s="245"/>
      <c r="M510" s="246"/>
      <c r="N510" s="247"/>
      <c r="O510" s="247"/>
      <c r="P510" s="247"/>
      <c r="Q510" s="247"/>
      <c r="R510" s="247"/>
      <c r="S510" s="247"/>
      <c r="T510" s="248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T510" s="249" t="s">
        <v>177</v>
      </c>
      <c r="AU510" s="249" t="s">
        <v>86</v>
      </c>
      <c r="AV510" s="13" t="s">
        <v>84</v>
      </c>
      <c r="AW510" s="13" t="s">
        <v>32</v>
      </c>
      <c r="AX510" s="13" t="s">
        <v>76</v>
      </c>
      <c r="AY510" s="249" t="s">
        <v>138</v>
      </c>
    </row>
    <row r="511" s="14" customFormat="1">
      <c r="A511" s="14"/>
      <c r="B511" s="250"/>
      <c r="C511" s="251"/>
      <c r="D511" s="233" t="s">
        <v>177</v>
      </c>
      <c r="E511" s="252" t="s">
        <v>1</v>
      </c>
      <c r="F511" s="253" t="s">
        <v>86</v>
      </c>
      <c r="G511" s="251"/>
      <c r="H511" s="254">
        <v>2</v>
      </c>
      <c r="I511" s="255"/>
      <c r="J511" s="251"/>
      <c r="K511" s="251"/>
      <c r="L511" s="256"/>
      <c r="M511" s="257"/>
      <c r="N511" s="258"/>
      <c r="O511" s="258"/>
      <c r="P511" s="258"/>
      <c r="Q511" s="258"/>
      <c r="R511" s="258"/>
      <c r="S511" s="258"/>
      <c r="T511" s="259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T511" s="260" t="s">
        <v>177</v>
      </c>
      <c r="AU511" s="260" t="s">
        <v>86</v>
      </c>
      <c r="AV511" s="14" t="s">
        <v>86</v>
      </c>
      <c r="AW511" s="14" t="s">
        <v>32</v>
      </c>
      <c r="AX511" s="14" t="s">
        <v>76</v>
      </c>
      <c r="AY511" s="260" t="s">
        <v>138</v>
      </c>
    </row>
    <row r="512" s="15" customFormat="1">
      <c r="A512" s="15"/>
      <c r="B512" s="261"/>
      <c r="C512" s="262"/>
      <c r="D512" s="233" t="s">
        <v>177</v>
      </c>
      <c r="E512" s="263" t="s">
        <v>1</v>
      </c>
      <c r="F512" s="264" t="s">
        <v>180</v>
      </c>
      <c r="G512" s="262"/>
      <c r="H512" s="265">
        <v>2</v>
      </c>
      <c r="I512" s="266"/>
      <c r="J512" s="262"/>
      <c r="K512" s="262"/>
      <c r="L512" s="267"/>
      <c r="M512" s="268"/>
      <c r="N512" s="269"/>
      <c r="O512" s="269"/>
      <c r="P512" s="269"/>
      <c r="Q512" s="269"/>
      <c r="R512" s="269"/>
      <c r="S512" s="269"/>
      <c r="T512" s="270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  <c r="AE512" s="15"/>
      <c r="AT512" s="271" t="s">
        <v>177</v>
      </c>
      <c r="AU512" s="271" t="s">
        <v>86</v>
      </c>
      <c r="AV512" s="15" t="s">
        <v>145</v>
      </c>
      <c r="AW512" s="15" t="s">
        <v>32</v>
      </c>
      <c r="AX512" s="15" t="s">
        <v>84</v>
      </c>
      <c r="AY512" s="271" t="s">
        <v>138</v>
      </c>
    </row>
    <row r="513" s="2" customFormat="1" ht="24.15" customHeight="1">
      <c r="A513" s="38"/>
      <c r="B513" s="39"/>
      <c r="C513" s="219" t="s">
        <v>619</v>
      </c>
      <c r="D513" s="219" t="s">
        <v>141</v>
      </c>
      <c r="E513" s="220" t="s">
        <v>620</v>
      </c>
      <c r="F513" s="221" t="s">
        <v>621</v>
      </c>
      <c r="G513" s="222" t="s">
        <v>267</v>
      </c>
      <c r="H513" s="223">
        <v>1</v>
      </c>
      <c r="I513" s="224"/>
      <c r="J513" s="225">
        <f>ROUND(I513*H513,2)</f>
        <v>0</v>
      </c>
      <c r="K513" s="226"/>
      <c r="L513" s="44"/>
      <c r="M513" s="227" t="s">
        <v>1</v>
      </c>
      <c r="N513" s="228" t="s">
        <v>41</v>
      </c>
      <c r="O513" s="91"/>
      <c r="P513" s="229">
        <f>O513*H513</f>
        <v>0</v>
      </c>
      <c r="Q513" s="229">
        <v>0.01983</v>
      </c>
      <c r="R513" s="229">
        <f>Q513*H513</f>
        <v>0.01983</v>
      </c>
      <c r="S513" s="229">
        <v>0</v>
      </c>
      <c r="T513" s="230">
        <f>S513*H513</f>
        <v>0</v>
      </c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R513" s="231" t="s">
        <v>179</v>
      </c>
      <c r="AT513" s="231" t="s">
        <v>141</v>
      </c>
      <c r="AU513" s="231" t="s">
        <v>86</v>
      </c>
      <c r="AY513" s="17" t="s">
        <v>138</v>
      </c>
      <c r="BE513" s="232">
        <f>IF(N513="základní",J513,0)</f>
        <v>0</v>
      </c>
      <c r="BF513" s="232">
        <f>IF(N513="snížená",J513,0)</f>
        <v>0</v>
      </c>
      <c r="BG513" s="232">
        <f>IF(N513="zákl. přenesená",J513,0)</f>
        <v>0</v>
      </c>
      <c r="BH513" s="232">
        <f>IF(N513="sníž. přenesená",J513,0)</f>
        <v>0</v>
      </c>
      <c r="BI513" s="232">
        <f>IF(N513="nulová",J513,0)</f>
        <v>0</v>
      </c>
      <c r="BJ513" s="17" t="s">
        <v>84</v>
      </c>
      <c r="BK513" s="232">
        <f>ROUND(I513*H513,2)</f>
        <v>0</v>
      </c>
      <c r="BL513" s="17" t="s">
        <v>179</v>
      </c>
      <c r="BM513" s="231" t="s">
        <v>622</v>
      </c>
    </row>
    <row r="514" s="2" customFormat="1">
      <c r="A514" s="38"/>
      <c r="B514" s="39"/>
      <c r="C514" s="40"/>
      <c r="D514" s="233" t="s">
        <v>147</v>
      </c>
      <c r="E514" s="40"/>
      <c r="F514" s="234" t="s">
        <v>623</v>
      </c>
      <c r="G514" s="40"/>
      <c r="H514" s="40"/>
      <c r="I514" s="235"/>
      <c r="J514" s="40"/>
      <c r="K514" s="40"/>
      <c r="L514" s="44"/>
      <c r="M514" s="236"/>
      <c r="N514" s="237"/>
      <c r="O514" s="91"/>
      <c r="P514" s="91"/>
      <c r="Q514" s="91"/>
      <c r="R514" s="91"/>
      <c r="S514" s="91"/>
      <c r="T514" s="92"/>
      <c r="U514" s="38"/>
      <c r="V514" s="38"/>
      <c r="W514" s="38"/>
      <c r="X514" s="38"/>
      <c r="Y514" s="38"/>
      <c r="Z514" s="38"/>
      <c r="AA514" s="38"/>
      <c r="AB514" s="38"/>
      <c r="AC514" s="38"/>
      <c r="AD514" s="38"/>
      <c r="AE514" s="38"/>
      <c r="AT514" s="17" t="s">
        <v>147</v>
      </c>
      <c r="AU514" s="17" t="s">
        <v>86</v>
      </c>
    </row>
    <row r="515" s="2" customFormat="1">
      <c r="A515" s="38"/>
      <c r="B515" s="39"/>
      <c r="C515" s="40"/>
      <c r="D515" s="238" t="s">
        <v>149</v>
      </c>
      <c r="E515" s="40"/>
      <c r="F515" s="239" t="s">
        <v>624</v>
      </c>
      <c r="G515" s="40"/>
      <c r="H515" s="40"/>
      <c r="I515" s="235"/>
      <c r="J515" s="40"/>
      <c r="K515" s="40"/>
      <c r="L515" s="44"/>
      <c r="M515" s="236"/>
      <c r="N515" s="237"/>
      <c r="O515" s="91"/>
      <c r="P515" s="91"/>
      <c r="Q515" s="91"/>
      <c r="R515" s="91"/>
      <c r="S515" s="91"/>
      <c r="T515" s="92"/>
      <c r="U515" s="38"/>
      <c r="V515" s="38"/>
      <c r="W515" s="38"/>
      <c r="X515" s="38"/>
      <c r="Y515" s="38"/>
      <c r="Z515" s="38"/>
      <c r="AA515" s="38"/>
      <c r="AB515" s="38"/>
      <c r="AC515" s="38"/>
      <c r="AD515" s="38"/>
      <c r="AE515" s="38"/>
      <c r="AT515" s="17" t="s">
        <v>149</v>
      </c>
      <c r="AU515" s="17" t="s">
        <v>86</v>
      </c>
    </row>
    <row r="516" s="13" customFormat="1">
      <c r="A516" s="13"/>
      <c r="B516" s="240"/>
      <c r="C516" s="241"/>
      <c r="D516" s="233" t="s">
        <v>177</v>
      </c>
      <c r="E516" s="242" t="s">
        <v>1</v>
      </c>
      <c r="F516" s="243" t="s">
        <v>289</v>
      </c>
      <c r="G516" s="241"/>
      <c r="H516" s="242" t="s">
        <v>1</v>
      </c>
      <c r="I516" s="244"/>
      <c r="J516" s="241"/>
      <c r="K516" s="241"/>
      <c r="L516" s="245"/>
      <c r="M516" s="246"/>
      <c r="N516" s="247"/>
      <c r="O516" s="247"/>
      <c r="P516" s="247"/>
      <c r="Q516" s="247"/>
      <c r="R516" s="247"/>
      <c r="S516" s="247"/>
      <c r="T516" s="248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49" t="s">
        <v>177</v>
      </c>
      <c r="AU516" s="249" t="s">
        <v>86</v>
      </c>
      <c r="AV516" s="13" t="s">
        <v>84</v>
      </c>
      <c r="AW516" s="13" t="s">
        <v>32</v>
      </c>
      <c r="AX516" s="13" t="s">
        <v>76</v>
      </c>
      <c r="AY516" s="249" t="s">
        <v>138</v>
      </c>
    </row>
    <row r="517" s="14" customFormat="1">
      <c r="A517" s="14"/>
      <c r="B517" s="250"/>
      <c r="C517" s="251"/>
      <c r="D517" s="233" t="s">
        <v>177</v>
      </c>
      <c r="E517" s="252" t="s">
        <v>1</v>
      </c>
      <c r="F517" s="253" t="s">
        <v>84</v>
      </c>
      <c r="G517" s="251"/>
      <c r="H517" s="254">
        <v>1</v>
      </c>
      <c r="I517" s="255"/>
      <c r="J517" s="251"/>
      <c r="K517" s="251"/>
      <c r="L517" s="256"/>
      <c r="M517" s="257"/>
      <c r="N517" s="258"/>
      <c r="O517" s="258"/>
      <c r="P517" s="258"/>
      <c r="Q517" s="258"/>
      <c r="R517" s="258"/>
      <c r="S517" s="258"/>
      <c r="T517" s="259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T517" s="260" t="s">
        <v>177</v>
      </c>
      <c r="AU517" s="260" t="s">
        <v>86</v>
      </c>
      <c r="AV517" s="14" t="s">
        <v>86</v>
      </c>
      <c r="AW517" s="14" t="s">
        <v>32</v>
      </c>
      <c r="AX517" s="14" t="s">
        <v>76</v>
      </c>
      <c r="AY517" s="260" t="s">
        <v>138</v>
      </c>
    </row>
    <row r="518" s="15" customFormat="1">
      <c r="A518" s="15"/>
      <c r="B518" s="261"/>
      <c r="C518" s="262"/>
      <c r="D518" s="233" t="s">
        <v>177</v>
      </c>
      <c r="E518" s="263" t="s">
        <v>1</v>
      </c>
      <c r="F518" s="264" t="s">
        <v>180</v>
      </c>
      <c r="G518" s="262"/>
      <c r="H518" s="265">
        <v>1</v>
      </c>
      <c r="I518" s="266"/>
      <c r="J518" s="262"/>
      <c r="K518" s="262"/>
      <c r="L518" s="267"/>
      <c r="M518" s="268"/>
      <c r="N518" s="269"/>
      <c r="O518" s="269"/>
      <c r="P518" s="269"/>
      <c r="Q518" s="269"/>
      <c r="R518" s="269"/>
      <c r="S518" s="269"/>
      <c r="T518" s="270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  <c r="AE518" s="15"/>
      <c r="AT518" s="271" t="s">
        <v>177</v>
      </c>
      <c r="AU518" s="271" t="s">
        <v>86</v>
      </c>
      <c r="AV518" s="15" t="s">
        <v>145</v>
      </c>
      <c r="AW518" s="15" t="s">
        <v>32</v>
      </c>
      <c r="AX518" s="15" t="s">
        <v>84</v>
      </c>
      <c r="AY518" s="271" t="s">
        <v>138</v>
      </c>
    </row>
    <row r="519" s="2" customFormat="1" ht="24.15" customHeight="1">
      <c r="A519" s="38"/>
      <c r="B519" s="39"/>
      <c r="C519" s="219" t="s">
        <v>625</v>
      </c>
      <c r="D519" s="219" t="s">
        <v>141</v>
      </c>
      <c r="E519" s="220" t="s">
        <v>626</v>
      </c>
      <c r="F519" s="221" t="s">
        <v>627</v>
      </c>
      <c r="G519" s="222" t="s">
        <v>267</v>
      </c>
      <c r="H519" s="223">
        <v>4</v>
      </c>
      <c r="I519" s="224"/>
      <c r="J519" s="225">
        <f>ROUND(I519*H519,2)</f>
        <v>0</v>
      </c>
      <c r="K519" s="226"/>
      <c r="L519" s="44"/>
      <c r="M519" s="227" t="s">
        <v>1</v>
      </c>
      <c r="N519" s="228" t="s">
        <v>41</v>
      </c>
      <c r="O519" s="91"/>
      <c r="P519" s="229">
        <f>O519*H519</f>
        <v>0</v>
      </c>
      <c r="Q519" s="229">
        <v>0.014670000000000001</v>
      </c>
      <c r="R519" s="229">
        <f>Q519*H519</f>
        <v>0.058680000000000003</v>
      </c>
      <c r="S519" s="229">
        <v>0</v>
      </c>
      <c r="T519" s="230">
        <f>S519*H519</f>
        <v>0</v>
      </c>
      <c r="U519" s="38"/>
      <c r="V519" s="38"/>
      <c r="W519" s="38"/>
      <c r="X519" s="38"/>
      <c r="Y519" s="38"/>
      <c r="Z519" s="38"/>
      <c r="AA519" s="38"/>
      <c r="AB519" s="38"/>
      <c r="AC519" s="38"/>
      <c r="AD519" s="38"/>
      <c r="AE519" s="38"/>
      <c r="AR519" s="231" t="s">
        <v>179</v>
      </c>
      <c r="AT519" s="231" t="s">
        <v>141</v>
      </c>
      <c r="AU519" s="231" t="s">
        <v>86</v>
      </c>
      <c r="AY519" s="17" t="s">
        <v>138</v>
      </c>
      <c r="BE519" s="232">
        <f>IF(N519="základní",J519,0)</f>
        <v>0</v>
      </c>
      <c r="BF519" s="232">
        <f>IF(N519="snížená",J519,0)</f>
        <v>0</v>
      </c>
      <c r="BG519" s="232">
        <f>IF(N519="zákl. přenesená",J519,0)</f>
        <v>0</v>
      </c>
      <c r="BH519" s="232">
        <f>IF(N519="sníž. přenesená",J519,0)</f>
        <v>0</v>
      </c>
      <c r="BI519" s="232">
        <f>IF(N519="nulová",J519,0)</f>
        <v>0</v>
      </c>
      <c r="BJ519" s="17" t="s">
        <v>84</v>
      </c>
      <c r="BK519" s="232">
        <f>ROUND(I519*H519,2)</f>
        <v>0</v>
      </c>
      <c r="BL519" s="17" t="s">
        <v>179</v>
      </c>
      <c r="BM519" s="231" t="s">
        <v>628</v>
      </c>
    </row>
    <row r="520" s="2" customFormat="1">
      <c r="A520" s="38"/>
      <c r="B520" s="39"/>
      <c r="C520" s="40"/>
      <c r="D520" s="233" t="s">
        <v>147</v>
      </c>
      <c r="E520" s="40"/>
      <c r="F520" s="234" t="s">
        <v>629</v>
      </c>
      <c r="G520" s="40"/>
      <c r="H520" s="40"/>
      <c r="I520" s="235"/>
      <c r="J520" s="40"/>
      <c r="K520" s="40"/>
      <c r="L520" s="44"/>
      <c r="M520" s="236"/>
      <c r="N520" s="237"/>
      <c r="O520" s="91"/>
      <c r="P520" s="91"/>
      <c r="Q520" s="91"/>
      <c r="R520" s="91"/>
      <c r="S520" s="91"/>
      <c r="T520" s="92"/>
      <c r="U520" s="38"/>
      <c r="V520" s="38"/>
      <c r="W520" s="38"/>
      <c r="X520" s="38"/>
      <c r="Y520" s="38"/>
      <c r="Z520" s="38"/>
      <c r="AA520" s="38"/>
      <c r="AB520" s="38"/>
      <c r="AC520" s="38"/>
      <c r="AD520" s="38"/>
      <c r="AE520" s="38"/>
      <c r="AT520" s="17" t="s">
        <v>147</v>
      </c>
      <c r="AU520" s="17" t="s">
        <v>86</v>
      </c>
    </row>
    <row r="521" s="2" customFormat="1">
      <c r="A521" s="38"/>
      <c r="B521" s="39"/>
      <c r="C521" s="40"/>
      <c r="D521" s="238" t="s">
        <v>149</v>
      </c>
      <c r="E521" s="40"/>
      <c r="F521" s="239" t="s">
        <v>630</v>
      </c>
      <c r="G521" s="40"/>
      <c r="H521" s="40"/>
      <c r="I521" s="235"/>
      <c r="J521" s="40"/>
      <c r="K521" s="40"/>
      <c r="L521" s="44"/>
      <c r="M521" s="236"/>
      <c r="N521" s="237"/>
      <c r="O521" s="91"/>
      <c r="P521" s="91"/>
      <c r="Q521" s="91"/>
      <c r="R521" s="91"/>
      <c r="S521" s="91"/>
      <c r="T521" s="92"/>
      <c r="U521" s="38"/>
      <c r="V521" s="38"/>
      <c r="W521" s="38"/>
      <c r="X521" s="38"/>
      <c r="Y521" s="38"/>
      <c r="Z521" s="38"/>
      <c r="AA521" s="38"/>
      <c r="AB521" s="38"/>
      <c r="AC521" s="38"/>
      <c r="AD521" s="38"/>
      <c r="AE521" s="38"/>
      <c r="AT521" s="17" t="s">
        <v>149</v>
      </c>
      <c r="AU521" s="17" t="s">
        <v>86</v>
      </c>
    </row>
    <row r="522" s="13" customFormat="1">
      <c r="A522" s="13"/>
      <c r="B522" s="240"/>
      <c r="C522" s="241"/>
      <c r="D522" s="233" t="s">
        <v>177</v>
      </c>
      <c r="E522" s="242" t="s">
        <v>1</v>
      </c>
      <c r="F522" s="243" t="s">
        <v>537</v>
      </c>
      <c r="G522" s="241"/>
      <c r="H522" s="242" t="s">
        <v>1</v>
      </c>
      <c r="I522" s="244"/>
      <c r="J522" s="241"/>
      <c r="K522" s="241"/>
      <c r="L522" s="245"/>
      <c r="M522" s="246"/>
      <c r="N522" s="247"/>
      <c r="O522" s="247"/>
      <c r="P522" s="247"/>
      <c r="Q522" s="247"/>
      <c r="R522" s="247"/>
      <c r="S522" s="247"/>
      <c r="T522" s="248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9" t="s">
        <v>177</v>
      </c>
      <c r="AU522" s="249" t="s">
        <v>86</v>
      </c>
      <c r="AV522" s="13" t="s">
        <v>84</v>
      </c>
      <c r="AW522" s="13" t="s">
        <v>32</v>
      </c>
      <c r="AX522" s="13" t="s">
        <v>76</v>
      </c>
      <c r="AY522" s="249" t="s">
        <v>138</v>
      </c>
    </row>
    <row r="523" s="14" customFormat="1">
      <c r="A523" s="14"/>
      <c r="B523" s="250"/>
      <c r="C523" s="251"/>
      <c r="D523" s="233" t="s">
        <v>177</v>
      </c>
      <c r="E523" s="252" t="s">
        <v>1</v>
      </c>
      <c r="F523" s="253" t="s">
        <v>145</v>
      </c>
      <c r="G523" s="251"/>
      <c r="H523" s="254">
        <v>4</v>
      </c>
      <c r="I523" s="255"/>
      <c r="J523" s="251"/>
      <c r="K523" s="251"/>
      <c r="L523" s="256"/>
      <c r="M523" s="257"/>
      <c r="N523" s="258"/>
      <c r="O523" s="258"/>
      <c r="P523" s="258"/>
      <c r="Q523" s="258"/>
      <c r="R523" s="258"/>
      <c r="S523" s="258"/>
      <c r="T523" s="259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60" t="s">
        <v>177</v>
      </c>
      <c r="AU523" s="260" t="s">
        <v>86</v>
      </c>
      <c r="AV523" s="14" t="s">
        <v>86</v>
      </c>
      <c r="AW523" s="14" t="s">
        <v>32</v>
      </c>
      <c r="AX523" s="14" t="s">
        <v>76</v>
      </c>
      <c r="AY523" s="260" t="s">
        <v>138</v>
      </c>
    </row>
    <row r="524" s="15" customFormat="1">
      <c r="A524" s="15"/>
      <c r="B524" s="261"/>
      <c r="C524" s="262"/>
      <c r="D524" s="233" t="s">
        <v>177</v>
      </c>
      <c r="E524" s="263" t="s">
        <v>1</v>
      </c>
      <c r="F524" s="264" t="s">
        <v>180</v>
      </c>
      <c r="G524" s="262"/>
      <c r="H524" s="265">
        <v>4</v>
      </c>
      <c r="I524" s="266"/>
      <c r="J524" s="262"/>
      <c r="K524" s="262"/>
      <c r="L524" s="267"/>
      <c r="M524" s="268"/>
      <c r="N524" s="269"/>
      <c r="O524" s="269"/>
      <c r="P524" s="269"/>
      <c r="Q524" s="269"/>
      <c r="R524" s="269"/>
      <c r="S524" s="269"/>
      <c r="T524" s="270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  <c r="AE524" s="15"/>
      <c r="AT524" s="271" t="s">
        <v>177</v>
      </c>
      <c r="AU524" s="271" t="s">
        <v>86</v>
      </c>
      <c r="AV524" s="15" t="s">
        <v>145</v>
      </c>
      <c r="AW524" s="15" t="s">
        <v>32</v>
      </c>
      <c r="AX524" s="15" t="s">
        <v>84</v>
      </c>
      <c r="AY524" s="271" t="s">
        <v>138</v>
      </c>
    </row>
    <row r="525" s="2" customFormat="1" ht="24.15" customHeight="1">
      <c r="A525" s="38"/>
      <c r="B525" s="39"/>
      <c r="C525" s="219" t="s">
        <v>631</v>
      </c>
      <c r="D525" s="219" t="s">
        <v>141</v>
      </c>
      <c r="E525" s="220" t="s">
        <v>632</v>
      </c>
      <c r="F525" s="221" t="s">
        <v>633</v>
      </c>
      <c r="G525" s="222" t="s">
        <v>144</v>
      </c>
      <c r="H525" s="223">
        <v>71</v>
      </c>
      <c r="I525" s="224"/>
      <c r="J525" s="225">
        <f>ROUND(I525*H525,2)</f>
        <v>0</v>
      </c>
      <c r="K525" s="226"/>
      <c r="L525" s="44"/>
      <c r="M525" s="227" t="s">
        <v>1</v>
      </c>
      <c r="N525" s="228" t="s">
        <v>41</v>
      </c>
      <c r="O525" s="91"/>
      <c r="P525" s="229">
        <f>O525*H525</f>
        <v>0</v>
      </c>
      <c r="Q525" s="229">
        <v>9.0000000000000006E-05</v>
      </c>
      <c r="R525" s="229">
        <f>Q525*H525</f>
        <v>0.0063900000000000007</v>
      </c>
      <c r="S525" s="229">
        <v>0.00044999999999999999</v>
      </c>
      <c r="T525" s="230">
        <f>S525*H525</f>
        <v>0.031949999999999999</v>
      </c>
      <c r="U525" s="38"/>
      <c r="V525" s="38"/>
      <c r="W525" s="38"/>
      <c r="X525" s="38"/>
      <c r="Y525" s="38"/>
      <c r="Z525" s="38"/>
      <c r="AA525" s="38"/>
      <c r="AB525" s="38"/>
      <c r="AC525" s="38"/>
      <c r="AD525" s="38"/>
      <c r="AE525" s="38"/>
      <c r="AR525" s="231" t="s">
        <v>179</v>
      </c>
      <c r="AT525" s="231" t="s">
        <v>141</v>
      </c>
      <c r="AU525" s="231" t="s">
        <v>86</v>
      </c>
      <c r="AY525" s="17" t="s">
        <v>138</v>
      </c>
      <c r="BE525" s="232">
        <f>IF(N525="základní",J525,0)</f>
        <v>0</v>
      </c>
      <c r="BF525" s="232">
        <f>IF(N525="snížená",J525,0)</f>
        <v>0</v>
      </c>
      <c r="BG525" s="232">
        <f>IF(N525="zákl. přenesená",J525,0)</f>
        <v>0</v>
      </c>
      <c r="BH525" s="232">
        <f>IF(N525="sníž. přenesená",J525,0)</f>
        <v>0</v>
      </c>
      <c r="BI525" s="232">
        <f>IF(N525="nulová",J525,0)</f>
        <v>0</v>
      </c>
      <c r="BJ525" s="17" t="s">
        <v>84</v>
      </c>
      <c r="BK525" s="232">
        <f>ROUND(I525*H525,2)</f>
        <v>0</v>
      </c>
      <c r="BL525" s="17" t="s">
        <v>179</v>
      </c>
      <c r="BM525" s="231" t="s">
        <v>634</v>
      </c>
    </row>
    <row r="526" s="2" customFormat="1">
      <c r="A526" s="38"/>
      <c r="B526" s="39"/>
      <c r="C526" s="40"/>
      <c r="D526" s="233" t="s">
        <v>147</v>
      </c>
      <c r="E526" s="40"/>
      <c r="F526" s="234" t="s">
        <v>635</v>
      </c>
      <c r="G526" s="40"/>
      <c r="H526" s="40"/>
      <c r="I526" s="235"/>
      <c r="J526" s="40"/>
      <c r="K526" s="40"/>
      <c r="L526" s="44"/>
      <c r="M526" s="236"/>
      <c r="N526" s="237"/>
      <c r="O526" s="91"/>
      <c r="P526" s="91"/>
      <c r="Q526" s="91"/>
      <c r="R526" s="91"/>
      <c r="S526" s="91"/>
      <c r="T526" s="92"/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T526" s="17" t="s">
        <v>147</v>
      </c>
      <c r="AU526" s="17" t="s">
        <v>86</v>
      </c>
    </row>
    <row r="527" s="2" customFormat="1">
      <c r="A527" s="38"/>
      <c r="B527" s="39"/>
      <c r="C527" s="40"/>
      <c r="D527" s="238" t="s">
        <v>149</v>
      </c>
      <c r="E527" s="40"/>
      <c r="F527" s="239" t="s">
        <v>636</v>
      </c>
      <c r="G527" s="40"/>
      <c r="H527" s="40"/>
      <c r="I527" s="235"/>
      <c r="J527" s="40"/>
      <c r="K527" s="40"/>
      <c r="L527" s="44"/>
      <c r="M527" s="236"/>
      <c r="N527" s="237"/>
      <c r="O527" s="91"/>
      <c r="P527" s="91"/>
      <c r="Q527" s="91"/>
      <c r="R527" s="91"/>
      <c r="S527" s="91"/>
      <c r="T527" s="92"/>
      <c r="U527" s="38"/>
      <c r="V527" s="38"/>
      <c r="W527" s="38"/>
      <c r="X527" s="38"/>
      <c r="Y527" s="38"/>
      <c r="Z527" s="38"/>
      <c r="AA527" s="38"/>
      <c r="AB527" s="38"/>
      <c r="AC527" s="38"/>
      <c r="AD527" s="38"/>
      <c r="AE527" s="38"/>
      <c r="AT527" s="17" t="s">
        <v>149</v>
      </c>
      <c r="AU527" s="17" t="s">
        <v>86</v>
      </c>
    </row>
    <row r="528" s="13" customFormat="1">
      <c r="A528" s="13"/>
      <c r="B528" s="240"/>
      <c r="C528" s="241"/>
      <c r="D528" s="233" t="s">
        <v>177</v>
      </c>
      <c r="E528" s="242" t="s">
        <v>1</v>
      </c>
      <c r="F528" s="243" t="s">
        <v>178</v>
      </c>
      <c r="G528" s="241"/>
      <c r="H528" s="242" t="s">
        <v>1</v>
      </c>
      <c r="I528" s="244"/>
      <c r="J528" s="241"/>
      <c r="K528" s="241"/>
      <c r="L528" s="245"/>
      <c r="M528" s="246"/>
      <c r="N528" s="247"/>
      <c r="O528" s="247"/>
      <c r="P528" s="247"/>
      <c r="Q528" s="247"/>
      <c r="R528" s="247"/>
      <c r="S528" s="247"/>
      <c r="T528" s="248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49" t="s">
        <v>177</v>
      </c>
      <c r="AU528" s="249" t="s">
        <v>86</v>
      </c>
      <c r="AV528" s="13" t="s">
        <v>84</v>
      </c>
      <c r="AW528" s="13" t="s">
        <v>32</v>
      </c>
      <c r="AX528" s="13" t="s">
        <v>76</v>
      </c>
      <c r="AY528" s="249" t="s">
        <v>138</v>
      </c>
    </row>
    <row r="529" s="14" customFormat="1">
      <c r="A529" s="14"/>
      <c r="B529" s="250"/>
      <c r="C529" s="251"/>
      <c r="D529" s="233" t="s">
        <v>177</v>
      </c>
      <c r="E529" s="252" t="s">
        <v>1</v>
      </c>
      <c r="F529" s="253" t="s">
        <v>588</v>
      </c>
      <c r="G529" s="251"/>
      <c r="H529" s="254">
        <v>71</v>
      </c>
      <c r="I529" s="255"/>
      <c r="J529" s="251"/>
      <c r="K529" s="251"/>
      <c r="L529" s="256"/>
      <c r="M529" s="257"/>
      <c r="N529" s="258"/>
      <c r="O529" s="258"/>
      <c r="P529" s="258"/>
      <c r="Q529" s="258"/>
      <c r="R529" s="258"/>
      <c r="S529" s="258"/>
      <c r="T529" s="259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60" t="s">
        <v>177</v>
      </c>
      <c r="AU529" s="260" t="s">
        <v>86</v>
      </c>
      <c r="AV529" s="14" t="s">
        <v>86</v>
      </c>
      <c r="AW529" s="14" t="s">
        <v>32</v>
      </c>
      <c r="AX529" s="14" t="s">
        <v>76</v>
      </c>
      <c r="AY529" s="260" t="s">
        <v>138</v>
      </c>
    </row>
    <row r="530" s="15" customFormat="1">
      <c r="A530" s="15"/>
      <c r="B530" s="261"/>
      <c r="C530" s="262"/>
      <c r="D530" s="233" t="s">
        <v>177</v>
      </c>
      <c r="E530" s="263" t="s">
        <v>1</v>
      </c>
      <c r="F530" s="264" t="s">
        <v>180</v>
      </c>
      <c r="G530" s="262"/>
      <c r="H530" s="265">
        <v>71</v>
      </c>
      <c r="I530" s="266"/>
      <c r="J530" s="262"/>
      <c r="K530" s="262"/>
      <c r="L530" s="267"/>
      <c r="M530" s="268"/>
      <c r="N530" s="269"/>
      <c r="O530" s="269"/>
      <c r="P530" s="269"/>
      <c r="Q530" s="269"/>
      <c r="R530" s="269"/>
      <c r="S530" s="269"/>
      <c r="T530" s="270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  <c r="AE530" s="15"/>
      <c r="AT530" s="271" t="s">
        <v>177</v>
      </c>
      <c r="AU530" s="271" t="s">
        <v>86</v>
      </c>
      <c r="AV530" s="15" t="s">
        <v>145</v>
      </c>
      <c r="AW530" s="15" t="s">
        <v>32</v>
      </c>
      <c r="AX530" s="15" t="s">
        <v>84</v>
      </c>
      <c r="AY530" s="271" t="s">
        <v>138</v>
      </c>
    </row>
    <row r="531" s="2" customFormat="1" ht="24.15" customHeight="1">
      <c r="A531" s="38"/>
      <c r="B531" s="39"/>
      <c r="C531" s="219" t="s">
        <v>637</v>
      </c>
      <c r="D531" s="219" t="s">
        <v>141</v>
      </c>
      <c r="E531" s="220" t="s">
        <v>638</v>
      </c>
      <c r="F531" s="221" t="s">
        <v>639</v>
      </c>
      <c r="G531" s="222" t="s">
        <v>144</v>
      </c>
      <c r="H531" s="223">
        <v>14</v>
      </c>
      <c r="I531" s="224"/>
      <c r="J531" s="225">
        <f>ROUND(I531*H531,2)</f>
        <v>0</v>
      </c>
      <c r="K531" s="226"/>
      <c r="L531" s="44"/>
      <c r="M531" s="227" t="s">
        <v>1</v>
      </c>
      <c r="N531" s="228" t="s">
        <v>41</v>
      </c>
      <c r="O531" s="91"/>
      <c r="P531" s="229">
        <f>O531*H531</f>
        <v>0</v>
      </c>
      <c r="Q531" s="229">
        <v>9.0000000000000006E-05</v>
      </c>
      <c r="R531" s="229">
        <f>Q531*H531</f>
        <v>0.0012600000000000001</v>
      </c>
      <c r="S531" s="229">
        <v>0</v>
      </c>
      <c r="T531" s="230">
        <f>S531*H531</f>
        <v>0</v>
      </c>
      <c r="U531" s="38"/>
      <c r="V531" s="38"/>
      <c r="W531" s="38"/>
      <c r="X531" s="38"/>
      <c r="Y531" s="38"/>
      <c r="Z531" s="38"/>
      <c r="AA531" s="38"/>
      <c r="AB531" s="38"/>
      <c r="AC531" s="38"/>
      <c r="AD531" s="38"/>
      <c r="AE531" s="38"/>
      <c r="AR531" s="231" t="s">
        <v>179</v>
      </c>
      <c r="AT531" s="231" t="s">
        <v>141</v>
      </c>
      <c r="AU531" s="231" t="s">
        <v>86</v>
      </c>
      <c r="AY531" s="17" t="s">
        <v>138</v>
      </c>
      <c r="BE531" s="232">
        <f>IF(N531="základní",J531,0)</f>
        <v>0</v>
      </c>
      <c r="BF531" s="232">
        <f>IF(N531="snížená",J531,0)</f>
        <v>0</v>
      </c>
      <c r="BG531" s="232">
        <f>IF(N531="zákl. přenesená",J531,0)</f>
        <v>0</v>
      </c>
      <c r="BH531" s="232">
        <f>IF(N531="sníž. přenesená",J531,0)</f>
        <v>0</v>
      </c>
      <c r="BI531" s="232">
        <f>IF(N531="nulová",J531,0)</f>
        <v>0</v>
      </c>
      <c r="BJ531" s="17" t="s">
        <v>84</v>
      </c>
      <c r="BK531" s="232">
        <f>ROUND(I531*H531,2)</f>
        <v>0</v>
      </c>
      <c r="BL531" s="17" t="s">
        <v>179</v>
      </c>
      <c r="BM531" s="231" t="s">
        <v>640</v>
      </c>
    </row>
    <row r="532" s="2" customFormat="1">
      <c r="A532" s="38"/>
      <c r="B532" s="39"/>
      <c r="C532" s="40"/>
      <c r="D532" s="233" t="s">
        <v>147</v>
      </c>
      <c r="E532" s="40"/>
      <c r="F532" s="234" t="s">
        <v>641</v>
      </c>
      <c r="G532" s="40"/>
      <c r="H532" s="40"/>
      <c r="I532" s="235"/>
      <c r="J532" s="40"/>
      <c r="K532" s="40"/>
      <c r="L532" s="44"/>
      <c r="M532" s="236"/>
      <c r="N532" s="237"/>
      <c r="O532" s="91"/>
      <c r="P532" s="91"/>
      <c r="Q532" s="91"/>
      <c r="R532" s="91"/>
      <c r="S532" s="91"/>
      <c r="T532" s="92"/>
      <c r="U532" s="38"/>
      <c r="V532" s="38"/>
      <c r="W532" s="38"/>
      <c r="X532" s="38"/>
      <c r="Y532" s="38"/>
      <c r="Z532" s="38"/>
      <c r="AA532" s="38"/>
      <c r="AB532" s="38"/>
      <c r="AC532" s="38"/>
      <c r="AD532" s="38"/>
      <c r="AE532" s="38"/>
      <c r="AT532" s="17" t="s">
        <v>147</v>
      </c>
      <c r="AU532" s="17" t="s">
        <v>86</v>
      </c>
    </row>
    <row r="533" s="2" customFormat="1">
      <c r="A533" s="38"/>
      <c r="B533" s="39"/>
      <c r="C533" s="40"/>
      <c r="D533" s="238" t="s">
        <v>149</v>
      </c>
      <c r="E533" s="40"/>
      <c r="F533" s="239" t="s">
        <v>642</v>
      </c>
      <c r="G533" s="40"/>
      <c r="H533" s="40"/>
      <c r="I533" s="235"/>
      <c r="J533" s="40"/>
      <c r="K533" s="40"/>
      <c r="L533" s="44"/>
      <c r="M533" s="236"/>
      <c r="N533" s="237"/>
      <c r="O533" s="91"/>
      <c r="P533" s="91"/>
      <c r="Q533" s="91"/>
      <c r="R533" s="91"/>
      <c r="S533" s="91"/>
      <c r="T533" s="92"/>
      <c r="U533" s="38"/>
      <c r="V533" s="38"/>
      <c r="W533" s="38"/>
      <c r="X533" s="38"/>
      <c r="Y533" s="38"/>
      <c r="Z533" s="38"/>
      <c r="AA533" s="38"/>
      <c r="AB533" s="38"/>
      <c r="AC533" s="38"/>
      <c r="AD533" s="38"/>
      <c r="AE533" s="38"/>
      <c r="AT533" s="17" t="s">
        <v>149</v>
      </c>
      <c r="AU533" s="17" t="s">
        <v>86</v>
      </c>
    </row>
    <row r="534" s="13" customFormat="1">
      <c r="A534" s="13"/>
      <c r="B534" s="240"/>
      <c r="C534" s="241"/>
      <c r="D534" s="233" t="s">
        <v>177</v>
      </c>
      <c r="E534" s="242" t="s">
        <v>1</v>
      </c>
      <c r="F534" s="243" t="s">
        <v>178</v>
      </c>
      <c r="G534" s="241"/>
      <c r="H534" s="242" t="s">
        <v>1</v>
      </c>
      <c r="I534" s="244"/>
      <c r="J534" s="241"/>
      <c r="K534" s="241"/>
      <c r="L534" s="245"/>
      <c r="M534" s="246"/>
      <c r="N534" s="247"/>
      <c r="O534" s="247"/>
      <c r="P534" s="247"/>
      <c r="Q534" s="247"/>
      <c r="R534" s="247"/>
      <c r="S534" s="247"/>
      <c r="T534" s="248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9" t="s">
        <v>177</v>
      </c>
      <c r="AU534" s="249" t="s">
        <v>86</v>
      </c>
      <c r="AV534" s="13" t="s">
        <v>84</v>
      </c>
      <c r="AW534" s="13" t="s">
        <v>32</v>
      </c>
      <c r="AX534" s="13" t="s">
        <v>76</v>
      </c>
      <c r="AY534" s="249" t="s">
        <v>138</v>
      </c>
    </row>
    <row r="535" s="14" customFormat="1">
      <c r="A535" s="14"/>
      <c r="B535" s="250"/>
      <c r="C535" s="251"/>
      <c r="D535" s="233" t="s">
        <v>177</v>
      </c>
      <c r="E535" s="252" t="s">
        <v>1</v>
      </c>
      <c r="F535" s="253" t="s">
        <v>238</v>
      </c>
      <c r="G535" s="251"/>
      <c r="H535" s="254">
        <v>14</v>
      </c>
      <c r="I535" s="255"/>
      <c r="J535" s="251"/>
      <c r="K535" s="251"/>
      <c r="L535" s="256"/>
      <c r="M535" s="257"/>
      <c r="N535" s="258"/>
      <c r="O535" s="258"/>
      <c r="P535" s="258"/>
      <c r="Q535" s="258"/>
      <c r="R535" s="258"/>
      <c r="S535" s="258"/>
      <c r="T535" s="259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60" t="s">
        <v>177</v>
      </c>
      <c r="AU535" s="260" t="s">
        <v>86</v>
      </c>
      <c r="AV535" s="14" t="s">
        <v>86</v>
      </c>
      <c r="AW535" s="14" t="s">
        <v>32</v>
      </c>
      <c r="AX535" s="14" t="s">
        <v>76</v>
      </c>
      <c r="AY535" s="260" t="s">
        <v>138</v>
      </c>
    </row>
    <row r="536" s="15" customFormat="1">
      <c r="A536" s="15"/>
      <c r="B536" s="261"/>
      <c r="C536" s="262"/>
      <c r="D536" s="233" t="s">
        <v>177</v>
      </c>
      <c r="E536" s="263" t="s">
        <v>1</v>
      </c>
      <c r="F536" s="264" t="s">
        <v>180</v>
      </c>
      <c r="G536" s="262"/>
      <c r="H536" s="265">
        <v>14</v>
      </c>
      <c r="I536" s="266"/>
      <c r="J536" s="262"/>
      <c r="K536" s="262"/>
      <c r="L536" s="267"/>
      <c r="M536" s="268"/>
      <c r="N536" s="269"/>
      <c r="O536" s="269"/>
      <c r="P536" s="269"/>
      <c r="Q536" s="269"/>
      <c r="R536" s="269"/>
      <c r="S536" s="269"/>
      <c r="T536" s="270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  <c r="AE536" s="15"/>
      <c r="AT536" s="271" t="s">
        <v>177</v>
      </c>
      <c r="AU536" s="271" t="s">
        <v>86</v>
      </c>
      <c r="AV536" s="15" t="s">
        <v>145</v>
      </c>
      <c r="AW536" s="15" t="s">
        <v>32</v>
      </c>
      <c r="AX536" s="15" t="s">
        <v>84</v>
      </c>
      <c r="AY536" s="271" t="s">
        <v>138</v>
      </c>
    </row>
    <row r="537" s="2" customFormat="1" ht="33" customHeight="1">
      <c r="A537" s="38"/>
      <c r="B537" s="39"/>
      <c r="C537" s="219" t="s">
        <v>643</v>
      </c>
      <c r="D537" s="219" t="s">
        <v>141</v>
      </c>
      <c r="E537" s="220" t="s">
        <v>644</v>
      </c>
      <c r="F537" s="221" t="s">
        <v>645</v>
      </c>
      <c r="G537" s="222" t="s">
        <v>144</v>
      </c>
      <c r="H537" s="223">
        <v>17</v>
      </c>
      <c r="I537" s="224"/>
      <c r="J537" s="225">
        <f>ROUND(I537*H537,2)</f>
        <v>0</v>
      </c>
      <c r="K537" s="226"/>
      <c r="L537" s="44"/>
      <c r="M537" s="227" t="s">
        <v>1</v>
      </c>
      <c r="N537" s="228" t="s">
        <v>41</v>
      </c>
      <c r="O537" s="91"/>
      <c r="P537" s="229">
        <f>O537*H537</f>
        <v>0</v>
      </c>
      <c r="Q537" s="229">
        <v>0.00027</v>
      </c>
      <c r="R537" s="229">
        <f>Q537*H537</f>
        <v>0.0045900000000000003</v>
      </c>
      <c r="S537" s="229">
        <v>0</v>
      </c>
      <c r="T537" s="230">
        <f>S537*H537</f>
        <v>0</v>
      </c>
      <c r="U537" s="38"/>
      <c r="V537" s="38"/>
      <c r="W537" s="38"/>
      <c r="X537" s="38"/>
      <c r="Y537" s="38"/>
      <c r="Z537" s="38"/>
      <c r="AA537" s="38"/>
      <c r="AB537" s="38"/>
      <c r="AC537" s="38"/>
      <c r="AD537" s="38"/>
      <c r="AE537" s="38"/>
      <c r="AR537" s="231" t="s">
        <v>179</v>
      </c>
      <c r="AT537" s="231" t="s">
        <v>141</v>
      </c>
      <c r="AU537" s="231" t="s">
        <v>86</v>
      </c>
      <c r="AY537" s="17" t="s">
        <v>138</v>
      </c>
      <c r="BE537" s="232">
        <f>IF(N537="základní",J537,0)</f>
        <v>0</v>
      </c>
      <c r="BF537" s="232">
        <f>IF(N537="snížená",J537,0)</f>
        <v>0</v>
      </c>
      <c r="BG537" s="232">
        <f>IF(N537="zákl. přenesená",J537,0)</f>
        <v>0</v>
      </c>
      <c r="BH537" s="232">
        <f>IF(N537="sníž. přenesená",J537,0)</f>
        <v>0</v>
      </c>
      <c r="BI537" s="232">
        <f>IF(N537="nulová",J537,0)</f>
        <v>0</v>
      </c>
      <c r="BJ537" s="17" t="s">
        <v>84</v>
      </c>
      <c r="BK537" s="232">
        <f>ROUND(I537*H537,2)</f>
        <v>0</v>
      </c>
      <c r="BL537" s="17" t="s">
        <v>179</v>
      </c>
      <c r="BM537" s="231" t="s">
        <v>646</v>
      </c>
    </row>
    <row r="538" s="2" customFormat="1">
      <c r="A538" s="38"/>
      <c r="B538" s="39"/>
      <c r="C538" s="40"/>
      <c r="D538" s="233" t="s">
        <v>147</v>
      </c>
      <c r="E538" s="40"/>
      <c r="F538" s="234" t="s">
        <v>647</v>
      </c>
      <c r="G538" s="40"/>
      <c r="H538" s="40"/>
      <c r="I538" s="235"/>
      <c r="J538" s="40"/>
      <c r="K538" s="40"/>
      <c r="L538" s="44"/>
      <c r="M538" s="236"/>
      <c r="N538" s="237"/>
      <c r="O538" s="91"/>
      <c r="P538" s="91"/>
      <c r="Q538" s="91"/>
      <c r="R538" s="91"/>
      <c r="S538" s="91"/>
      <c r="T538" s="92"/>
      <c r="U538" s="38"/>
      <c r="V538" s="38"/>
      <c r="W538" s="38"/>
      <c r="X538" s="38"/>
      <c r="Y538" s="38"/>
      <c r="Z538" s="38"/>
      <c r="AA538" s="38"/>
      <c r="AB538" s="38"/>
      <c r="AC538" s="38"/>
      <c r="AD538" s="38"/>
      <c r="AE538" s="38"/>
      <c r="AT538" s="17" t="s">
        <v>147</v>
      </c>
      <c r="AU538" s="17" t="s">
        <v>86</v>
      </c>
    </row>
    <row r="539" s="2" customFormat="1">
      <c r="A539" s="38"/>
      <c r="B539" s="39"/>
      <c r="C539" s="40"/>
      <c r="D539" s="238" t="s">
        <v>149</v>
      </c>
      <c r="E539" s="40"/>
      <c r="F539" s="239" t="s">
        <v>648</v>
      </c>
      <c r="G539" s="40"/>
      <c r="H539" s="40"/>
      <c r="I539" s="235"/>
      <c r="J539" s="40"/>
      <c r="K539" s="40"/>
      <c r="L539" s="44"/>
      <c r="M539" s="236"/>
      <c r="N539" s="237"/>
      <c r="O539" s="91"/>
      <c r="P539" s="91"/>
      <c r="Q539" s="91"/>
      <c r="R539" s="91"/>
      <c r="S539" s="91"/>
      <c r="T539" s="92"/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T539" s="17" t="s">
        <v>149</v>
      </c>
      <c r="AU539" s="17" t="s">
        <v>86</v>
      </c>
    </row>
    <row r="540" s="13" customFormat="1">
      <c r="A540" s="13"/>
      <c r="B540" s="240"/>
      <c r="C540" s="241"/>
      <c r="D540" s="233" t="s">
        <v>177</v>
      </c>
      <c r="E540" s="242" t="s">
        <v>1</v>
      </c>
      <c r="F540" s="243" t="s">
        <v>225</v>
      </c>
      <c r="G540" s="241"/>
      <c r="H540" s="242" t="s">
        <v>1</v>
      </c>
      <c r="I540" s="244"/>
      <c r="J540" s="241"/>
      <c r="K540" s="241"/>
      <c r="L540" s="245"/>
      <c r="M540" s="246"/>
      <c r="N540" s="247"/>
      <c r="O540" s="247"/>
      <c r="P540" s="247"/>
      <c r="Q540" s="247"/>
      <c r="R540" s="247"/>
      <c r="S540" s="247"/>
      <c r="T540" s="248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9" t="s">
        <v>177</v>
      </c>
      <c r="AU540" s="249" t="s">
        <v>86</v>
      </c>
      <c r="AV540" s="13" t="s">
        <v>84</v>
      </c>
      <c r="AW540" s="13" t="s">
        <v>32</v>
      </c>
      <c r="AX540" s="13" t="s">
        <v>76</v>
      </c>
      <c r="AY540" s="249" t="s">
        <v>138</v>
      </c>
    </row>
    <row r="541" s="14" customFormat="1">
      <c r="A541" s="14"/>
      <c r="B541" s="250"/>
      <c r="C541" s="251"/>
      <c r="D541" s="233" t="s">
        <v>177</v>
      </c>
      <c r="E541" s="252" t="s">
        <v>1</v>
      </c>
      <c r="F541" s="253" t="s">
        <v>84</v>
      </c>
      <c r="G541" s="251"/>
      <c r="H541" s="254">
        <v>1</v>
      </c>
      <c r="I541" s="255"/>
      <c r="J541" s="251"/>
      <c r="K541" s="251"/>
      <c r="L541" s="256"/>
      <c r="M541" s="257"/>
      <c r="N541" s="258"/>
      <c r="O541" s="258"/>
      <c r="P541" s="258"/>
      <c r="Q541" s="258"/>
      <c r="R541" s="258"/>
      <c r="S541" s="258"/>
      <c r="T541" s="259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60" t="s">
        <v>177</v>
      </c>
      <c r="AU541" s="260" t="s">
        <v>86</v>
      </c>
      <c r="AV541" s="14" t="s">
        <v>86</v>
      </c>
      <c r="AW541" s="14" t="s">
        <v>32</v>
      </c>
      <c r="AX541" s="14" t="s">
        <v>76</v>
      </c>
      <c r="AY541" s="260" t="s">
        <v>138</v>
      </c>
    </row>
    <row r="542" s="13" customFormat="1">
      <c r="A542" s="13"/>
      <c r="B542" s="240"/>
      <c r="C542" s="241"/>
      <c r="D542" s="233" t="s">
        <v>177</v>
      </c>
      <c r="E542" s="242" t="s">
        <v>1</v>
      </c>
      <c r="F542" s="243" t="s">
        <v>227</v>
      </c>
      <c r="G542" s="241"/>
      <c r="H542" s="242" t="s">
        <v>1</v>
      </c>
      <c r="I542" s="244"/>
      <c r="J542" s="241"/>
      <c r="K542" s="241"/>
      <c r="L542" s="245"/>
      <c r="M542" s="246"/>
      <c r="N542" s="247"/>
      <c r="O542" s="247"/>
      <c r="P542" s="247"/>
      <c r="Q542" s="247"/>
      <c r="R542" s="247"/>
      <c r="S542" s="247"/>
      <c r="T542" s="248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49" t="s">
        <v>177</v>
      </c>
      <c r="AU542" s="249" t="s">
        <v>86</v>
      </c>
      <c r="AV542" s="13" t="s">
        <v>84</v>
      </c>
      <c r="AW542" s="13" t="s">
        <v>32</v>
      </c>
      <c r="AX542" s="13" t="s">
        <v>76</v>
      </c>
      <c r="AY542" s="249" t="s">
        <v>138</v>
      </c>
    </row>
    <row r="543" s="14" customFormat="1">
      <c r="A543" s="14"/>
      <c r="B543" s="250"/>
      <c r="C543" s="251"/>
      <c r="D543" s="233" t="s">
        <v>177</v>
      </c>
      <c r="E543" s="252" t="s">
        <v>1</v>
      </c>
      <c r="F543" s="253" t="s">
        <v>8</v>
      </c>
      <c r="G543" s="251"/>
      <c r="H543" s="254">
        <v>12</v>
      </c>
      <c r="I543" s="255"/>
      <c r="J543" s="251"/>
      <c r="K543" s="251"/>
      <c r="L543" s="256"/>
      <c r="M543" s="257"/>
      <c r="N543" s="258"/>
      <c r="O543" s="258"/>
      <c r="P543" s="258"/>
      <c r="Q543" s="258"/>
      <c r="R543" s="258"/>
      <c r="S543" s="258"/>
      <c r="T543" s="259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T543" s="260" t="s">
        <v>177</v>
      </c>
      <c r="AU543" s="260" t="s">
        <v>86</v>
      </c>
      <c r="AV543" s="14" t="s">
        <v>86</v>
      </c>
      <c r="AW543" s="14" t="s">
        <v>32</v>
      </c>
      <c r="AX543" s="14" t="s">
        <v>76</v>
      </c>
      <c r="AY543" s="260" t="s">
        <v>138</v>
      </c>
    </row>
    <row r="544" s="13" customFormat="1">
      <c r="A544" s="13"/>
      <c r="B544" s="240"/>
      <c r="C544" s="241"/>
      <c r="D544" s="233" t="s">
        <v>177</v>
      </c>
      <c r="E544" s="242" t="s">
        <v>1</v>
      </c>
      <c r="F544" s="243" t="s">
        <v>178</v>
      </c>
      <c r="G544" s="241"/>
      <c r="H544" s="242" t="s">
        <v>1</v>
      </c>
      <c r="I544" s="244"/>
      <c r="J544" s="241"/>
      <c r="K544" s="241"/>
      <c r="L544" s="245"/>
      <c r="M544" s="246"/>
      <c r="N544" s="247"/>
      <c r="O544" s="247"/>
      <c r="P544" s="247"/>
      <c r="Q544" s="247"/>
      <c r="R544" s="247"/>
      <c r="S544" s="247"/>
      <c r="T544" s="248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9" t="s">
        <v>177</v>
      </c>
      <c r="AU544" s="249" t="s">
        <v>86</v>
      </c>
      <c r="AV544" s="13" t="s">
        <v>84</v>
      </c>
      <c r="AW544" s="13" t="s">
        <v>32</v>
      </c>
      <c r="AX544" s="13" t="s">
        <v>76</v>
      </c>
      <c r="AY544" s="249" t="s">
        <v>138</v>
      </c>
    </row>
    <row r="545" s="14" customFormat="1">
      <c r="A545" s="14"/>
      <c r="B545" s="250"/>
      <c r="C545" s="251"/>
      <c r="D545" s="233" t="s">
        <v>177</v>
      </c>
      <c r="E545" s="252" t="s">
        <v>1</v>
      </c>
      <c r="F545" s="253" t="s">
        <v>145</v>
      </c>
      <c r="G545" s="251"/>
      <c r="H545" s="254">
        <v>4</v>
      </c>
      <c r="I545" s="255"/>
      <c r="J545" s="251"/>
      <c r="K545" s="251"/>
      <c r="L545" s="256"/>
      <c r="M545" s="257"/>
      <c r="N545" s="258"/>
      <c r="O545" s="258"/>
      <c r="P545" s="258"/>
      <c r="Q545" s="258"/>
      <c r="R545" s="258"/>
      <c r="S545" s="258"/>
      <c r="T545" s="259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60" t="s">
        <v>177</v>
      </c>
      <c r="AU545" s="260" t="s">
        <v>86</v>
      </c>
      <c r="AV545" s="14" t="s">
        <v>86</v>
      </c>
      <c r="AW545" s="14" t="s">
        <v>32</v>
      </c>
      <c r="AX545" s="14" t="s">
        <v>76</v>
      </c>
      <c r="AY545" s="260" t="s">
        <v>138</v>
      </c>
    </row>
    <row r="546" s="15" customFormat="1">
      <c r="A546" s="15"/>
      <c r="B546" s="261"/>
      <c r="C546" s="262"/>
      <c r="D546" s="233" t="s">
        <v>177</v>
      </c>
      <c r="E546" s="263" t="s">
        <v>1</v>
      </c>
      <c r="F546" s="264" t="s">
        <v>180</v>
      </c>
      <c r="G546" s="262"/>
      <c r="H546" s="265">
        <v>17</v>
      </c>
      <c r="I546" s="266"/>
      <c r="J546" s="262"/>
      <c r="K546" s="262"/>
      <c r="L546" s="267"/>
      <c r="M546" s="268"/>
      <c r="N546" s="269"/>
      <c r="O546" s="269"/>
      <c r="P546" s="269"/>
      <c r="Q546" s="269"/>
      <c r="R546" s="269"/>
      <c r="S546" s="269"/>
      <c r="T546" s="270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  <c r="AE546" s="15"/>
      <c r="AT546" s="271" t="s">
        <v>177</v>
      </c>
      <c r="AU546" s="271" t="s">
        <v>86</v>
      </c>
      <c r="AV546" s="15" t="s">
        <v>145</v>
      </c>
      <c r="AW546" s="15" t="s">
        <v>32</v>
      </c>
      <c r="AX546" s="15" t="s">
        <v>84</v>
      </c>
      <c r="AY546" s="271" t="s">
        <v>138</v>
      </c>
    </row>
    <row r="547" s="2" customFormat="1" ht="24.15" customHeight="1">
      <c r="A547" s="38"/>
      <c r="B547" s="39"/>
      <c r="C547" s="219" t="s">
        <v>649</v>
      </c>
      <c r="D547" s="219" t="s">
        <v>141</v>
      </c>
      <c r="E547" s="220" t="s">
        <v>650</v>
      </c>
      <c r="F547" s="221" t="s">
        <v>651</v>
      </c>
      <c r="G547" s="222" t="s">
        <v>144</v>
      </c>
      <c r="H547" s="223">
        <v>14</v>
      </c>
      <c r="I547" s="224"/>
      <c r="J547" s="225">
        <f>ROUND(I547*H547,2)</f>
        <v>0</v>
      </c>
      <c r="K547" s="226"/>
      <c r="L547" s="44"/>
      <c r="M547" s="227" t="s">
        <v>1</v>
      </c>
      <c r="N547" s="228" t="s">
        <v>41</v>
      </c>
      <c r="O547" s="91"/>
      <c r="P547" s="229">
        <f>O547*H547</f>
        <v>0</v>
      </c>
      <c r="Q547" s="229">
        <v>0.00059999999999999995</v>
      </c>
      <c r="R547" s="229">
        <f>Q547*H547</f>
        <v>0.0083999999999999995</v>
      </c>
      <c r="S547" s="229">
        <v>0</v>
      </c>
      <c r="T547" s="230">
        <f>S547*H547</f>
        <v>0</v>
      </c>
      <c r="U547" s="38"/>
      <c r="V547" s="38"/>
      <c r="W547" s="38"/>
      <c r="X547" s="38"/>
      <c r="Y547" s="38"/>
      <c r="Z547" s="38"/>
      <c r="AA547" s="38"/>
      <c r="AB547" s="38"/>
      <c r="AC547" s="38"/>
      <c r="AD547" s="38"/>
      <c r="AE547" s="38"/>
      <c r="AR547" s="231" t="s">
        <v>179</v>
      </c>
      <c r="AT547" s="231" t="s">
        <v>141</v>
      </c>
      <c r="AU547" s="231" t="s">
        <v>86</v>
      </c>
      <c r="AY547" s="17" t="s">
        <v>138</v>
      </c>
      <c r="BE547" s="232">
        <f>IF(N547="základní",J547,0)</f>
        <v>0</v>
      </c>
      <c r="BF547" s="232">
        <f>IF(N547="snížená",J547,0)</f>
        <v>0</v>
      </c>
      <c r="BG547" s="232">
        <f>IF(N547="zákl. přenesená",J547,0)</f>
        <v>0</v>
      </c>
      <c r="BH547" s="232">
        <f>IF(N547="sníž. přenesená",J547,0)</f>
        <v>0</v>
      </c>
      <c r="BI547" s="232">
        <f>IF(N547="nulová",J547,0)</f>
        <v>0</v>
      </c>
      <c r="BJ547" s="17" t="s">
        <v>84</v>
      </c>
      <c r="BK547" s="232">
        <f>ROUND(I547*H547,2)</f>
        <v>0</v>
      </c>
      <c r="BL547" s="17" t="s">
        <v>179</v>
      </c>
      <c r="BM547" s="231" t="s">
        <v>652</v>
      </c>
    </row>
    <row r="548" s="2" customFormat="1">
      <c r="A548" s="38"/>
      <c r="B548" s="39"/>
      <c r="C548" s="40"/>
      <c r="D548" s="233" t="s">
        <v>147</v>
      </c>
      <c r="E548" s="40"/>
      <c r="F548" s="234" t="s">
        <v>653</v>
      </c>
      <c r="G548" s="40"/>
      <c r="H548" s="40"/>
      <c r="I548" s="235"/>
      <c r="J548" s="40"/>
      <c r="K548" s="40"/>
      <c r="L548" s="44"/>
      <c r="M548" s="236"/>
      <c r="N548" s="237"/>
      <c r="O548" s="91"/>
      <c r="P548" s="91"/>
      <c r="Q548" s="91"/>
      <c r="R548" s="91"/>
      <c r="S548" s="91"/>
      <c r="T548" s="92"/>
      <c r="U548" s="38"/>
      <c r="V548" s="38"/>
      <c r="W548" s="38"/>
      <c r="X548" s="38"/>
      <c r="Y548" s="38"/>
      <c r="Z548" s="38"/>
      <c r="AA548" s="38"/>
      <c r="AB548" s="38"/>
      <c r="AC548" s="38"/>
      <c r="AD548" s="38"/>
      <c r="AE548" s="38"/>
      <c r="AT548" s="17" t="s">
        <v>147</v>
      </c>
      <c r="AU548" s="17" t="s">
        <v>86</v>
      </c>
    </row>
    <row r="549" s="2" customFormat="1">
      <c r="A549" s="38"/>
      <c r="B549" s="39"/>
      <c r="C549" s="40"/>
      <c r="D549" s="238" t="s">
        <v>149</v>
      </c>
      <c r="E549" s="40"/>
      <c r="F549" s="239" t="s">
        <v>654</v>
      </c>
      <c r="G549" s="40"/>
      <c r="H549" s="40"/>
      <c r="I549" s="235"/>
      <c r="J549" s="40"/>
      <c r="K549" s="40"/>
      <c r="L549" s="44"/>
      <c r="M549" s="236"/>
      <c r="N549" s="237"/>
      <c r="O549" s="91"/>
      <c r="P549" s="91"/>
      <c r="Q549" s="91"/>
      <c r="R549" s="91"/>
      <c r="S549" s="91"/>
      <c r="T549" s="92"/>
      <c r="U549" s="38"/>
      <c r="V549" s="38"/>
      <c r="W549" s="38"/>
      <c r="X549" s="38"/>
      <c r="Y549" s="38"/>
      <c r="Z549" s="38"/>
      <c r="AA549" s="38"/>
      <c r="AB549" s="38"/>
      <c r="AC549" s="38"/>
      <c r="AD549" s="38"/>
      <c r="AE549" s="38"/>
      <c r="AT549" s="17" t="s">
        <v>149</v>
      </c>
      <c r="AU549" s="17" t="s">
        <v>86</v>
      </c>
    </row>
    <row r="550" s="13" customFormat="1">
      <c r="A550" s="13"/>
      <c r="B550" s="240"/>
      <c r="C550" s="241"/>
      <c r="D550" s="233" t="s">
        <v>177</v>
      </c>
      <c r="E550" s="242" t="s">
        <v>1</v>
      </c>
      <c r="F550" s="243" t="s">
        <v>655</v>
      </c>
      <c r="G550" s="241"/>
      <c r="H550" s="242" t="s">
        <v>1</v>
      </c>
      <c r="I550" s="244"/>
      <c r="J550" s="241"/>
      <c r="K550" s="241"/>
      <c r="L550" s="245"/>
      <c r="M550" s="246"/>
      <c r="N550" s="247"/>
      <c r="O550" s="247"/>
      <c r="P550" s="247"/>
      <c r="Q550" s="247"/>
      <c r="R550" s="247"/>
      <c r="S550" s="247"/>
      <c r="T550" s="248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T550" s="249" t="s">
        <v>177</v>
      </c>
      <c r="AU550" s="249" t="s">
        <v>86</v>
      </c>
      <c r="AV550" s="13" t="s">
        <v>84</v>
      </c>
      <c r="AW550" s="13" t="s">
        <v>32</v>
      </c>
      <c r="AX550" s="13" t="s">
        <v>76</v>
      </c>
      <c r="AY550" s="249" t="s">
        <v>138</v>
      </c>
    </row>
    <row r="551" s="14" customFormat="1">
      <c r="A551" s="14"/>
      <c r="B551" s="250"/>
      <c r="C551" s="251"/>
      <c r="D551" s="233" t="s">
        <v>177</v>
      </c>
      <c r="E551" s="252" t="s">
        <v>1</v>
      </c>
      <c r="F551" s="253" t="s">
        <v>656</v>
      </c>
      <c r="G551" s="251"/>
      <c r="H551" s="254">
        <v>12</v>
      </c>
      <c r="I551" s="255"/>
      <c r="J551" s="251"/>
      <c r="K551" s="251"/>
      <c r="L551" s="256"/>
      <c r="M551" s="257"/>
      <c r="N551" s="258"/>
      <c r="O551" s="258"/>
      <c r="P551" s="258"/>
      <c r="Q551" s="258"/>
      <c r="R551" s="258"/>
      <c r="S551" s="258"/>
      <c r="T551" s="259"/>
      <c r="U551" s="14"/>
      <c r="V551" s="14"/>
      <c r="W551" s="14"/>
      <c r="X551" s="14"/>
      <c r="Y551" s="14"/>
      <c r="Z551" s="14"/>
      <c r="AA551" s="14"/>
      <c r="AB551" s="14"/>
      <c r="AC551" s="14"/>
      <c r="AD551" s="14"/>
      <c r="AE551" s="14"/>
      <c r="AT551" s="260" t="s">
        <v>177</v>
      </c>
      <c r="AU551" s="260" t="s">
        <v>86</v>
      </c>
      <c r="AV551" s="14" t="s">
        <v>86</v>
      </c>
      <c r="AW551" s="14" t="s">
        <v>32</v>
      </c>
      <c r="AX551" s="14" t="s">
        <v>76</v>
      </c>
      <c r="AY551" s="260" t="s">
        <v>138</v>
      </c>
    </row>
    <row r="552" s="13" customFormat="1">
      <c r="A552" s="13"/>
      <c r="B552" s="240"/>
      <c r="C552" s="241"/>
      <c r="D552" s="233" t="s">
        <v>177</v>
      </c>
      <c r="E552" s="242" t="s">
        <v>1</v>
      </c>
      <c r="F552" s="243" t="s">
        <v>657</v>
      </c>
      <c r="G552" s="241"/>
      <c r="H552" s="242" t="s">
        <v>1</v>
      </c>
      <c r="I552" s="244"/>
      <c r="J552" s="241"/>
      <c r="K552" s="241"/>
      <c r="L552" s="245"/>
      <c r="M552" s="246"/>
      <c r="N552" s="247"/>
      <c r="O552" s="247"/>
      <c r="P552" s="247"/>
      <c r="Q552" s="247"/>
      <c r="R552" s="247"/>
      <c r="S552" s="247"/>
      <c r="T552" s="248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9" t="s">
        <v>177</v>
      </c>
      <c r="AU552" s="249" t="s">
        <v>86</v>
      </c>
      <c r="AV552" s="13" t="s">
        <v>84</v>
      </c>
      <c r="AW552" s="13" t="s">
        <v>32</v>
      </c>
      <c r="AX552" s="13" t="s">
        <v>76</v>
      </c>
      <c r="AY552" s="249" t="s">
        <v>138</v>
      </c>
    </row>
    <row r="553" s="14" customFormat="1">
      <c r="A553" s="14"/>
      <c r="B553" s="250"/>
      <c r="C553" s="251"/>
      <c r="D553" s="233" t="s">
        <v>177</v>
      </c>
      <c r="E553" s="252" t="s">
        <v>1</v>
      </c>
      <c r="F553" s="253" t="s">
        <v>272</v>
      </c>
      <c r="G553" s="251"/>
      <c r="H553" s="254">
        <v>2</v>
      </c>
      <c r="I553" s="255"/>
      <c r="J553" s="251"/>
      <c r="K553" s="251"/>
      <c r="L553" s="256"/>
      <c r="M553" s="257"/>
      <c r="N553" s="258"/>
      <c r="O553" s="258"/>
      <c r="P553" s="258"/>
      <c r="Q553" s="258"/>
      <c r="R553" s="258"/>
      <c r="S553" s="258"/>
      <c r="T553" s="259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60" t="s">
        <v>177</v>
      </c>
      <c r="AU553" s="260" t="s">
        <v>86</v>
      </c>
      <c r="AV553" s="14" t="s">
        <v>86</v>
      </c>
      <c r="AW553" s="14" t="s">
        <v>32</v>
      </c>
      <c r="AX553" s="14" t="s">
        <v>76</v>
      </c>
      <c r="AY553" s="260" t="s">
        <v>138</v>
      </c>
    </row>
    <row r="554" s="15" customFormat="1">
      <c r="A554" s="15"/>
      <c r="B554" s="261"/>
      <c r="C554" s="262"/>
      <c r="D554" s="233" t="s">
        <v>177</v>
      </c>
      <c r="E554" s="263" t="s">
        <v>1</v>
      </c>
      <c r="F554" s="264" t="s">
        <v>180</v>
      </c>
      <c r="G554" s="262"/>
      <c r="H554" s="265">
        <v>14</v>
      </c>
      <c r="I554" s="266"/>
      <c r="J554" s="262"/>
      <c r="K554" s="262"/>
      <c r="L554" s="267"/>
      <c r="M554" s="268"/>
      <c r="N554" s="269"/>
      <c r="O554" s="269"/>
      <c r="P554" s="269"/>
      <c r="Q554" s="269"/>
      <c r="R554" s="269"/>
      <c r="S554" s="269"/>
      <c r="T554" s="270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  <c r="AE554" s="15"/>
      <c r="AT554" s="271" t="s">
        <v>177</v>
      </c>
      <c r="AU554" s="271" t="s">
        <v>86</v>
      </c>
      <c r="AV554" s="15" t="s">
        <v>145</v>
      </c>
      <c r="AW554" s="15" t="s">
        <v>32</v>
      </c>
      <c r="AX554" s="15" t="s">
        <v>84</v>
      </c>
      <c r="AY554" s="271" t="s">
        <v>138</v>
      </c>
    </row>
    <row r="555" s="2" customFormat="1" ht="24.15" customHeight="1">
      <c r="A555" s="38"/>
      <c r="B555" s="39"/>
      <c r="C555" s="219" t="s">
        <v>658</v>
      </c>
      <c r="D555" s="219" t="s">
        <v>141</v>
      </c>
      <c r="E555" s="220" t="s">
        <v>659</v>
      </c>
      <c r="F555" s="221" t="s">
        <v>660</v>
      </c>
      <c r="G555" s="222" t="s">
        <v>144</v>
      </c>
      <c r="H555" s="223">
        <v>12</v>
      </c>
      <c r="I555" s="224"/>
      <c r="J555" s="225">
        <f>ROUND(I555*H555,2)</f>
        <v>0</v>
      </c>
      <c r="K555" s="226"/>
      <c r="L555" s="44"/>
      <c r="M555" s="227" t="s">
        <v>1</v>
      </c>
      <c r="N555" s="228" t="s">
        <v>41</v>
      </c>
      <c r="O555" s="91"/>
      <c r="P555" s="229">
        <f>O555*H555</f>
        <v>0</v>
      </c>
      <c r="Q555" s="229">
        <v>0.00063000000000000003</v>
      </c>
      <c r="R555" s="229">
        <f>Q555*H555</f>
        <v>0.0075600000000000007</v>
      </c>
      <c r="S555" s="229">
        <v>0</v>
      </c>
      <c r="T555" s="230">
        <f>S555*H555</f>
        <v>0</v>
      </c>
      <c r="U555" s="38"/>
      <c r="V555" s="38"/>
      <c r="W555" s="38"/>
      <c r="X555" s="38"/>
      <c r="Y555" s="38"/>
      <c r="Z555" s="38"/>
      <c r="AA555" s="38"/>
      <c r="AB555" s="38"/>
      <c r="AC555" s="38"/>
      <c r="AD555" s="38"/>
      <c r="AE555" s="38"/>
      <c r="AR555" s="231" t="s">
        <v>179</v>
      </c>
      <c r="AT555" s="231" t="s">
        <v>141</v>
      </c>
      <c r="AU555" s="231" t="s">
        <v>86</v>
      </c>
      <c r="AY555" s="17" t="s">
        <v>138</v>
      </c>
      <c r="BE555" s="232">
        <f>IF(N555="základní",J555,0)</f>
        <v>0</v>
      </c>
      <c r="BF555" s="232">
        <f>IF(N555="snížená",J555,0)</f>
        <v>0</v>
      </c>
      <c r="BG555" s="232">
        <f>IF(N555="zákl. přenesená",J555,0)</f>
        <v>0</v>
      </c>
      <c r="BH555" s="232">
        <f>IF(N555="sníž. přenesená",J555,0)</f>
        <v>0</v>
      </c>
      <c r="BI555" s="232">
        <f>IF(N555="nulová",J555,0)</f>
        <v>0</v>
      </c>
      <c r="BJ555" s="17" t="s">
        <v>84</v>
      </c>
      <c r="BK555" s="232">
        <f>ROUND(I555*H555,2)</f>
        <v>0</v>
      </c>
      <c r="BL555" s="17" t="s">
        <v>179</v>
      </c>
      <c r="BM555" s="231" t="s">
        <v>661</v>
      </c>
    </row>
    <row r="556" s="2" customFormat="1">
      <c r="A556" s="38"/>
      <c r="B556" s="39"/>
      <c r="C556" s="40"/>
      <c r="D556" s="233" t="s">
        <v>147</v>
      </c>
      <c r="E556" s="40"/>
      <c r="F556" s="234" t="s">
        <v>662</v>
      </c>
      <c r="G556" s="40"/>
      <c r="H556" s="40"/>
      <c r="I556" s="235"/>
      <c r="J556" s="40"/>
      <c r="K556" s="40"/>
      <c r="L556" s="44"/>
      <c r="M556" s="236"/>
      <c r="N556" s="237"/>
      <c r="O556" s="91"/>
      <c r="P556" s="91"/>
      <c r="Q556" s="91"/>
      <c r="R556" s="91"/>
      <c r="S556" s="91"/>
      <c r="T556" s="92"/>
      <c r="U556" s="38"/>
      <c r="V556" s="38"/>
      <c r="W556" s="38"/>
      <c r="X556" s="38"/>
      <c r="Y556" s="38"/>
      <c r="Z556" s="38"/>
      <c r="AA556" s="38"/>
      <c r="AB556" s="38"/>
      <c r="AC556" s="38"/>
      <c r="AD556" s="38"/>
      <c r="AE556" s="38"/>
      <c r="AT556" s="17" t="s">
        <v>147</v>
      </c>
      <c r="AU556" s="17" t="s">
        <v>86</v>
      </c>
    </row>
    <row r="557" s="2" customFormat="1">
      <c r="A557" s="38"/>
      <c r="B557" s="39"/>
      <c r="C557" s="40"/>
      <c r="D557" s="238" t="s">
        <v>149</v>
      </c>
      <c r="E557" s="40"/>
      <c r="F557" s="239" t="s">
        <v>663</v>
      </c>
      <c r="G557" s="40"/>
      <c r="H557" s="40"/>
      <c r="I557" s="235"/>
      <c r="J557" s="40"/>
      <c r="K557" s="40"/>
      <c r="L557" s="44"/>
      <c r="M557" s="236"/>
      <c r="N557" s="237"/>
      <c r="O557" s="91"/>
      <c r="P557" s="91"/>
      <c r="Q557" s="91"/>
      <c r="R557" s="91"/>
      <c r="S557" s="91"/>
      <c r="T557" s="92"/>
      <c r="U557" s="38"/>
      <c r="V557" s="38"/>
      <c r="W557" s="38"/>
      <c r="X557" s="38"/>
      <c r="Y557" s="38"/>
      <c r="Z557" s="38"/>
      <c r="AA557" s="38"/>
      <c r="AB557" s="38"/>
      <c r="AC557" s="38"/>
      <c r="AD557" s="38"/>
      <c r="AE557" s="38"/>
      <c r="AT557" s="17" t="s">
        <v>149</v>
      </c>
      <c r="AU557" s="17" t="s">
        <v>86</v>
      </c>
    </row>
    <row r="558" s="13" customFormat="1">
      <c r="A558" s="13"/>
      <c r="B558" s="240"/>
      <c r="C558" s="241"/>
      <c r="D558" s="233" t="s">
        <v>177</v>
      </c>
      <c r="E558" s="242" t="s">
        <v>1</v>
      </c>
      <c r="F558" s="243" t="s">
        <v>655</v>
      </c>
      <c r="G558" s="241"/>
      <c r="H558" s="242" t="s">
        <v>1</v>
      </c>
      <c r="I558" s="244"/>
      <c r="J558" s="241"/>
      <c r="K558" s="241"/>
      <c r="L558" s="245"/>
      <c r="M558" s="246"/>
      <c r="N558" s="247"/>
      <c r="O558" s="247"/>
      <c r="P558" s="247"/>
      <c r="Q558" s="247"/>
      <c r="R558" s="247"/>
      <c r="S558" s="247"/>
      <c r="T558" s="248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49" t="s">
        <v>177</v>
      </c>
      <c r="AU558" s="249" t="s">
        <v>86</v>
      </c>
      <c r="AV558" s="13" t="s">
        <v>84</v>
      </c>
      <c r="AW558" s="13" t="s">
        <v>32</v>
      </c>
      <c r="AX558" s="13" t="s">
        <v>76</v>
      </c>
      <c r="AY558" s="249" t="s">
        <v>138</v>
      </c>
    </row>
    <row r="559" s="14" customFormat="1">
      <c r="A559" s="14"/>
      <c r="B559" s="250"/>
      <c r="C559" s="251"/>
      <c r="D559" s="233" t="s">
        <v>177</v>
      </c>
      <c r="E559" s="252" t="s">
        <v>1</v>
      </c>
      <c r="F559" s="253" t="s">
        <v>656</v>
      </c>
      <c r="G559" s="251"/>
      <c r="H559" s="254">
        <v>12</v>
      </c>
      <c r="I559" s="255"/>
      <c r="J559" s="251"/>
      <c r="K559" s="251"/>
      <c r="L559" s="256"/>
      <c r="M559" s="257"/>
      <c r="N559" s="258"/>
      <c r="O559" s="258"/>
      <c r="P559" s="258"/>
      <c r="Q559" s="258"/>
      <c r="R559" s="258"/>
      <c r="S559" s="258"/>
      <c r="T559" s="259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0" t="s">
        <v>177</v>
      </c>
      <c r="AU559" s="260" t="s">
        <v>86</v>
      </c>
      <c r="AV559" s="14" t="s">
        <v>86</v>
      </c>
      <c r="AW559" s="14" t="s">
        <v>32</v>
      </c>
      <c r="AX559" s="14" t="s">
        <v>76</v>
      </c>
      <c r="AY559" s="260" t="s">
        <v>138</v>
      </c>
    </row>
    <row r="560" s="15" customFormat="1">
      <c r="A560" s="15"/>
      <c r="B560" s="261"/>
      <c r="C560" s="262"/>
      <c r="D560" s="233" t="s">
        <v>177</v>
      </c>
      <c r="E560" s="263" t="s">
        <v>1</v>
      </c>
      <c r="F560" s="264" t="s">
        <v>180</v>
      </c>
      <c r="G560" s="262"/>
      <c r="H560" s="265">
        <v>12</v>
      </c>
      <c r="I560" s="266"/>
      <c r="J560" s="262"/>
      <c r="K560" s="262"/>
      <c r="L560" s="267"/>
      <c r="M560" s="268"/>
      <c r="N560" s="269"/>
      <c r="O560" s="269"/>
      <c r="P560" s="269"/>
      <c r="Q560" s="269"/>
      <c r="R560" s="269"/>
      <c r="S560" s="269"/>
      <c r="T560" s="270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71" t="s">
        <v>177</v>
      </c>
      <c r="AU560" s="271" t="s">
        <v>86</v>
      </c>
      <c r="AV560" s="15" t="s">
        <v>145</v>
      </c>
      <c r="AW560" s="15" t="s">
        <v>32</v>
      </c>
      <c r="AX560" s="15" t="s">
        <v>84</v>
      </c>
      <c r="AY560" s="271" t="s">
        <v>138</v>
      </c>
    </row>
    <row r="561" s="2" customFormat="1" ht="24.15" customHeight="1">
      <c r="A561" s="38"/>
      <c r="B561" s="39"/>
      <c r="C561" s="219" t="s">
        <v>664</v>
      </c>
      <c r="D561" s="219" t="s">
        <v>141</v>
      </c>
      <c r="E561" s="220" t="s">
        <v>665</v>
      </c>
      <c r="F561" s="221" t="s">
        <v>666</v>
      </c>
      <c r="G561" s="222" t="s">
        <v>144</v>
      </c>
      <c r="H561" s="223">
        <v>4</v>
      </c>
      <c r="I561" s="224"/>
      <c r="J561" s="225">
        <f>ROUND(I561*H561,2)</f>
        <v>0</v>
      </c>
      <c r="K561" s="226"/>
      <c r="L561" s="44"/>
      <c r="M561" s="227" t="s">
        <v>1</v>
      </c>
      <c r="N561" s="228" t="s">
        <v>41</v>
      </c>
      <c r="O561" s="91"/>
      <c r="P561" s="229">
        <f>O561*H561</f>
        <v>0</v>
      </c>
      <c r="Q561" s="229">
        <v>0.00077999999999999999</v>
      </c>
      <c r="R561" s="229">
        <f>Q561*H561</f>
        <v>0.0031199999999999999</v>
      </c>
      <c r="S561" s="229">
        <v>0</v>
      </c>
      <c r="T561" s="230">
        <f>S561*H561</f>
        <v>0</v>
      </c>
      <c r="U561" s="38"/>
      <c r="V561" s="38"/>
      <c r="W561" s="38"/>
      <c r="X561" s="38"/>
      <c r="Y561" s="38"/>
      <c r="Z561" s="38"/>
      <c r="AA561" s="38"/>
      <c r="AB561" s="38"/>
      <c r="AC561" s="38"/>
      <c r="AD561" s="38"/>
      <c r="AE561" s="38"/>
      <c r="AR561" s="231" t="s">
        <v>179</v>
      </c>
      <c r="AT561" s="231" t="s">
        <v>141</v>
      </c>
      <c r="AU561" s="231" t="s">
        <v>86</v>
      </c>
      <c r="AY561" s="17" t="s">
        <v>138</v>
      </c>
      <c r="BE561" s="232">
        <f>IF(N561="základní",J561,0)</f>
        <v>0</v>
      </c>
      <c r="BF561" s="232">
        <f>IF(N561="snížená",J561,0)</f>
        <v>0</v>
      </c>
      <c r="BG561" s="232">
        <f>IF(N561="zákl. přenesená",J561,0)</f>
        <v>0</v>
      </c>
      <c r="BH561" s="232">
        <f>IF(N561="sníž. přenesená",J561,0)</f>
        <v>0</v>
      </c>
      <c r="BI561" s="232">
        <f>IF(N561="nulová",J561,0)</f>
        <v>0</v>
      </c>
      <c r="BJ561" s="17" t="s">
        <v>84</v>
      </c>
      <c r="BK561" s="232">
        <f>ROUND(I561*H561,2)</f>
        <v>0</v>
      </c>
      <c r="BL561" s="17" t="s">
        <v>179</v>
      </c>
      <c r="BM561" s="231" t="s">
        <v>667</v>
      </c>
    </row>
    <row r="562" s="2" customFormat="1">
      <c r="A562" s="38"/>
      <c r="B562" s="39"/>
      <c r="C562" s="40"/>
      <c r="D562" s="233" t="s">
        <v>147</v>
      </c>
      <c r="E562" s="40"/>
      <c r="F562" s="234" t="s">
        <v>668</v>
      </c>
      <c r="G562" s="40"/>
      <c r="H562" s="40"/>
      <c r="I562" s="235"/>
      <c r="J562" s="40"/>
      <c r="K562" s="40"/>
      <c r="L562" s="44"/>
      <c r="M562" s="236"/>
      <c r="N562" s="237"/>
      <c r="O562" s="91"/>
      <c r="P562" s="91"/>
      <c r="Q562" s="91"/>
      <c r="R562" s="91"/>
      <c r="S562" s="91"/>
      <c r="T562" s="92"/>
      <c r="U562" s="38"/>
      <c r="V562" s="38"/>
      <c r="W562" s="38"/>
      <c r="X562" s="38"/>
      <c r="Y562" s="38"/>
      <c r="Z562" s="38"/>
      <c r="AA562" s="38"/>
      <c r="AB562" s="38"/>
      <c r="AC562" s="38"/>
      <c r="AD562" s="38"/>
      <c r="AE562" s="38"/>
      <c r="AT562" s="17" t="s">
        <v>147</v>
      </c>
      <c r="AU562" s="17" t="s">
        <v>86</v>
      </c>
    </row>
    <row r="563" s="2" customFormat="1">
      <c r="A563" s="38"/>
      <c r="B563" s="39"/>
      <c r="C563" s="40"/>
      <c r="D563" s="238" t="s">
        <v>149</v>
      </c>
      <c r="E563" s="40"/>
      <c r="F563" s="239" t="s">
        <v>669</v>
      </c>
      <c r="G563" s="40"/>
      <c r="H563" s="40"/>
      <c r="I563" s="235"/>
      <c r="J563" s="40"/>
      <c r="K563" s="40"/>
      <c r="L563" s="44"/>
      <c r="M563" s="236"/>
      <c r="N563" s="237"/>
      <c r="O563" s="91"/>
      <c r="P563" s="91"/>
      <c r="Q563" s="91"/>
      <c r="R563" s="91"/>
      <c r="S563" s="91"/>
      <c r="T563" s="92"/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T563" s="17" t="s">
        <v>149</v>
      </c>
      <c r="AU563" s="17" t="s">
        <v>86</v>
      </c>
    </row>
    <row r="564" s="13" customFormat="1">
      <c r="A564" s="13"/>
      <c r="B564" s="240"/>
      <c r="C564" s="241"/>
      <c r="D564" s="233" t="s">
        <v>177</v>
      </c>
      <c r="E564" s="242" t="s">
        <v>1</v>
      </c>
      <c r="F564" s="243" t="s">
        <v>655</v>
      </c>
      <c r="G564" s="241"/>
      <c r="H564" s="242" t="s">
        <v>1</v>
      </c>
      <c r="I564" s="244"/>
      <c r="J564" s="241"/>
      <c r="K564" s="241"/>
      <c r="L564" s="245"/>
      <c r="M564" s="246"/>
      <c r="N564" s="247"/>
      <c r="O564" s="247"/>
      <c r="P564" s="247"/>
      <c r="Q564" s="247"/>
      <c r="R564" s="247"/>
      <c r="S564" s="247"/>
      <c r="T564" s="248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49" t="s">
        <v>177</v>
      </c>
      <c r="AU564" s="249" t="s">
        <v>86</v>
      </c>
      <c r="AV564" s="13" t="s">
        <v>84</v>
      </c>
      <c r="AW564" s="13" t="s">
        <v>32</v>
      </c>
      <c r="AX564" s="13" t="s">
        <v>76</v>
      </c>
      <c r="AY564" s="249" t="s">
        <v>138</v>
      </c>
    </row>
    <row r="565" s="14" customFormat="1">
      <c r="A565" s="14"/>
      <c r="B565" s="250"/>
      <c r="C565" s="251"/>
      <c r="D565" s="233" t="s">
        <v>177</v>
      </c>
      <c r="E565" s="252" t="s">
        <v>1</v>
      </c>
      <c r="F565" s="253" t="s">
        <v>272</v>
      </c>
      <c r="G565" s="251"/>
      <c r="H565" s="254">
        <v>2</v>
      </c>
      <c r="I565" s="255"/>
      <c r="J565" s="251"/>
      <c r="K565" s="251"/>
      <c r="L565" s="256"/>
      <c r="M565" s="257"/>
      <c r="N565" s="258"/>
      <c r="O565" s="258"/>
      <c r="P565" s="258"/>
      <c r="Q565" s="258"/>
      <c r="R565" s="258"/>
      <c r="S565" s="258"/>
      <c r="T565" s="259"/>
      <c r="U565" s="14"/>
      <c r="V565" s="14"/>
      <c r="W565" s="14"/>
      <c r="X565" s="14"/>
      <c r="Y565" s="14"/>
      <c r="Z565" s="14"/>
      <c r="AA565" s="14"/>
      <c r="AB565" s="14"/>
      <c r="AC565" s="14"/>
      <c r="AD565" s="14"/>
      <c r="AE565" s="14"/>
      <c r="AT565" s="260" t="s">
        <v>177</v>
      </c>
      <c r="AU565" s="260" t="s">
        <v>86</v>
      </c>
      <c r="AV565" s="14" t="s">
        <v>86</v>
      </c>
      <c r="AW565" s="14" t="s">
        <v>32</v>
      </c>
      <c r="AX565" s="14" t="s">
        <v>76</v>
      </c>
      <c r="AY565" s="260" t="s">
        <v>138</v>
      </c>
    </row>
    <row r="566" s="13" customFormat="1">
      <c r="A566" s="13"/>
      <c r="B566" s="240"/>
      <c r="C566" s="241"/>
      <c r="D566" s="233" t="s">
        <v>177</v>
      </c>
      <c r="E566" s="242" t="s">
        <v>1</v>
      </c>
      <c r="F566" s="243" t="s">
        <v>657</v>
      </c>
      <c r="G566" s="241"/>
      <c r="H566" s="242" t="s">
        <v>1</v>
      </c>
      <c r="I566" s="244"/>
      <c r="J566" s="241"/>
      <c r="K566" s="241"/>
      <c r="L566" s="245"/>
      <c r="M566" s="246"/>
      <c r="N566" s="247"/>
      <c r="O566" s="247"/>
      <c r="P566" s="247"/>
      <c r="Q566" s="247"/>
      <c r="R566" s="247"/>
      <c r="S566" s="247"/>
      <c r="T566" s="248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9" t="s">
        <v>177</v>
      </c>
      <c r="AU566" s="249" t="s">
        <v>86</v>
      </c>
      <c r="AV566" s="13" t="s">
        <v>84</v>
      </c>
      <c r="AW566" s="13" t="s">
        <v>32</v>
      </c>
      <c r="AX566" s="13" t="s">
        <v>76</v>
      </c>
      <c r="AY566" s="249" t="s">
        <v>138</v>
      </c>
    </row>
    <row r="567" s="14" customFormat="1">
      <c r="A567" s="14"/>
      <c r="B567" s="250"/>
      <c r="C567" s="251"/>
      <c r="D567" s="233" t="s">
        <v>177</v>
      </c>
      <c r="E567" s="252" t="s">
        <v>1</v>
      </c>
      <c r="F567" s="253" t="s">
        <v>272</v>
      </c>
      <c r="G567" s="251"/>
      <c r="H567" s="254">
        <v>2</v>
      </c>
      <c r="I567" s="255"/>
      <c r="J567" s="251"/>
      <c r="K567" s="251"/>
      <c r="L567" s="256"/>
      <c r="M567" s="257"/>
      <c r="N567" s="258"/>
      <c r="O567" s="258"/>
      <c r="P567" s="258"/>
      <c r="Q567" s="258"/>
      <c r="R567" s="258"/>
      <c r="S567" s="258"/>
      <c r="T567" s="259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60" t="s">
        <v>177</v>
      </c>
      <c r="AU567" s="260" t="s">
        <v>86</v>
      </c>
      <c r="AV567" s="14" t="s">
        <v>86</v>
      </c>
      <c r="AW567" s="14" t="s">
        <v>32</v>
      </c>
      <c r="AX567" s="14" t="s">
        <v>76</v>
      </c>
      <c r="AY567" s="260" t="s">
        <v>138</v>
      </c>
    </row>
    <row r="568" s="15" customFormat="1">
      <c r="A568" s="15"/>
      <c r="B568" s="261"/>
      <c r="C568" s="262"/>
      <c r="D568" s="233" t="s">
        <v>177</v>
      </c>
      <c r="E568" s="263" t="s">
        <v>1</v>
      </c>
      <c r="F568" s="264" t="s">
        <v>180</v>
      </c>
      <c r="G568" s="262"/>
      <c r="H568" s="265">
        <v>4</v>
      </c>
      <c r="I568" s="266"/>
      <c r="J568" s="262"/>
      <c r="K568" s="262"/>
      <c r="L568" s="267"/>
      <c r="M568" s="268"/>
      <c r="N568" s="269"/>
      <c r="O568" s="269"/>
      <c r="P568" s="269"/>
      <c r="Q568" s="269"/>
      <c r="R568" s="269"/>
      <c r="S568" s="269"/>
      <c r="T568" s="270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  <c r="AE568" s="15"/>
      <c r="AT568" s="271" t="s">
        <v>177</v>
      </c>
      <c r="AU568" s="271" t="s">
        <v>86</v>
      </c>
      <c r="AV568" s="15" t="s">
        <v>145</v>
      </c>
      <c r="AW568" s="15" t="s">
        <v>32</v>
      </c>
      <c r="AX568" s="15" t="s">
        <v>84</v>
      </c>
      <c r="AY568" s="271" t="s">
        <v>138</v>
      </c>
    </row>
    <row r="569" s="2" customFormat="1" ht="24.15" customHeight="1">
      <c r="A569" s="38"/>
      <c r="B569" s="39"/>
      <c r="C569" s="219" t="s">
        <v>670</v>
      </c>
      <c r="D569" s="219" t="s">
        <v>141</v>
      </c>
      <c r="E569" s="220" t="s">
        <v>671</v>
      </c>
      <c r="F569" s="221" t="s">
        <v>672</v>
      </c>
      <c r="G569" s="222" t="s">
        <v>144</v>
      </c>
      <c r="H569" s="223">
        <v>2</v>
      </c>
      <c r="I569" s="224"/>
      <c r="J569" s="225">
        <f>ROUND(I569*H569,2)</f>
        <v>0</v>
      </c>
      <c r="K569" s="226"/>
      <c r="L569" s="44"/>
      <c r="M569" s="227" t="s">
        <v>1</v>
      </c>
      <c r="N569" s="228" t="s">
        <v>41</v>
      </c>
      <c r="O569" s="91"/>
      <c r="P569" s="229">
        <f>O569*H569</f>
        <v>0</v>
      </c>
      <c r="Q569" s="229">
        <v>0.00088999999999999995</v>
      </c>
      <c r="R569" s="229">
        <f>Q569*H569</f>
        <v>0.0017799999999999999</v>
      </c>
      <c r="S569" s="229">
        <v>0</v>
      </c>
      <c r="T569" s="230">
        <f>S569*H569</f>
        <v>0</v>
      </c>
      <c r="U569" s="38"/>
      <c r="V569" s="38"/>
      <c r="W569" s="38"/>
      <c r="X569" s="38"/>
      <c r="Y569" s="38"/>
      <c r="Z569" s="38"/>
      <c r="AA569" s="38"/>
      <c r="AB569" s="38"/>
      <c r="AC569" s="38"/>
      <c r="AD569" s="38"/>
      <c r="AE569" s="38"/>
      <c r="AR569" s="231" t="s">
        <v>179</v>
      </c>
      <c r="AT569" s="231" t="s">
        <v>141</v>
      </c>
      <c r="AU569" s="231" t="s">
        <v>86</v>
      </c>
      <c r="AY569" s="17" t="s">
        <v>138</v>
      </c>
      <c r="BE569" s="232">
        <f>IF(N569="základní",J569,0)</f>
        <v>0</v>
      </c>
      <c r="BF569" s="232">
        <f>IF(N569="snížená",J569,0)</f>
        <v>0</v>
      </c>
      <c r="BG569" s="232">
        <f>IF(N569="zákl. přenesená",J569,0)</f>
        <v>0</v>
      </c>
      <c r="BH569" s="232">
        <f>IF(N569="sníž. přenesená",J569,0)</f>
        <v>0</v>
      </c>
      <c r="BI569" s="232">
        <f>IF(N569="nulová",J569,0)</f>
        <v>0</v>
      </c>
      <c r="BJ569" s="17" t="s">
        <v>84</v>
      </c>
      <c r="BK569" s="232">
        <f>ROUND(I569*H569,2)</f>
        <v>0</v>
      </c>
      <c r="BL569" s="17" t="s">
        <v>179</v>
      </c>
      <c r="BM569" s="231" t="s">
        <v>673</v>
      </c>
    </row>
    <row r="570" s="2" customFormat="1">
      <c r="A570" s="38"/>
      <c r="B570" s="39"/>
      <c r="C570" s="40"/>
      <c r="D570" s="233" t="s">
        <v>147</v>
      </c>
      <c r="E570" s="40"/>
      <c r="F570" s="234" t="s">
        <v>674</v>
      </c>
      <c r="G570" s="40"/>
      <c r="H570" s="40"/>
      <c r="I570" s="235"/>
      <c r="J570" s="40"/>
      <c r="K570" s="40"/>
      <c r="L570" s="44"/>
      <c r="M570" s="236"/>
      <c r="N570" s="237"/>
      <c r="O570" s="91"/>
      <c r="P570" s="91"/>
      <c r="Q570" s="91"/>
      <c r="R570" s="91"/>
      <c r="S570" s="91"/>
      <c r="T570" s="92"/>
      <c r="U570" s="38"/>
      <c r="V570" s="38"/>
      <c r="W570" s="38"/>
      <c r="X570" s="38"/>
      <c r="Y570" s="38"/>
      <c r="Z570" s="38"/>
      <c r="AA570" s="38"/>
      <c r="AB570" s="38"/>
      <c r="AC570" s="38"/>
      <c r="AD570" s="38"/>
      <c r="AE570" s="38"/>
      <c r="AT570" s="17" t="s">
        <v>147</v>
      </c>
      <c r="AU570" s="17" t="s">
        <v>86</v>
      </c>
    </row>
    <row r="571" s="2" customFormat="1">
      <c r="A571" s="38"/>
      <c r="B571" s="39"/>
      <c r="C571" s="40"/>
      <c r="D571" s="238" t="s">
        <v>149</v>
      </c>
      <c r="E571" s="40"/>
      <c r="F571" s="239" t="s">
        <v>675</v>
      </c>
      <c r="G571" s="40"/>
      <c r="H571" s="40"/>
      <c r="I571" s="235"/>
      <c r="J571" s="40"/>
      <c r="K571" s="40"/>
      <c r="L571" s="44"/>
      <c r="M571" s="236"/>
      <c r="N571" s="237"/>
      <c r="O571" s="91"/>
      <c r="P571" s="91"/>
      <c r="Q571" s="91"/>
      <c r="R571" s="91"/>
      <c r="S571" s="91"/>
      <c r="T571" s="92"/>
      <c r="U571" s="38"/>
      <c r="V571" s="38"/>
      <c r="W571" s="38"/>
      <c r="X571" s="38"/>
      <c r="Y571" s="38"/>
      <c r="Z571" s="38"/>
      <c r="AA571" s="38"/>
      <c r="AB571" s="38"/>
      <c r="AC571" s="38"/>
      <c r="AD571" s="38"/>
      <c r="AE571" s="38"/>
      <c r="AT571" s="17" t="s">
        <v>149</v>
      </c>
      <c r="AU571" s="17" t="s">
        <v>86</v>
      </c>
    </row>
    <row r="572" s="14" customFormat="1">
      <c r="A572" s="14"/>
      <c r="B572" s="250"/>
      <c r="C572" s="251"/>
      <c r="D572" s="233" t="s">
        <v>177</v>
      </c>
      <c r="E572" s="252" t="s">
        <v>1</v>
      </c>
      <c r="F572" s="253" t="s">
        <v>272</v>
      </c>
      <c r="G572" s="251"/>
      <c r="H572" s="254">
        <v>2</v>
      </c>
      <c r="I572" s="255"/>
      <c r="J572" s="251"/>
      <c r="K572" s="251"/>
      <c r="L572" s="256"/>
      <c r="M572" s="257"/>
      <c r="N572" s="258"/>
      <c r="O572" s="258"/>
      <c r="P572" s="258"/>
      <c r="Q572" s="258"/>
      <c r="R572" s="258"/>
      <c r="S572" s="258"/>
      <c r="T572" s="259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60" t="s">
        <v>177</v>
      </c>
      <c r="AU572" s="260" t="s">
        <v>86</v>
      </c>
      <c r="AV572" s="14" t="s">
        <v>86</v>
      </c>
      <c r="AW572" s="14" t="s">
        <v>32</v>
      </c>
      <c r="AX572" s="14" t="s">
        <v>76</v>
      </c>
      <c r="AY572" s="260" t="s">
        <v>138</v>
      </c>
    </row>
    <row r="573" s="15" customFormat="1">
      <c r="A573" s="15"/>
      <c r="B573" s="261"/>
      <c r="C573" s="262"/>
      <c r="D573" s="233" t="s">
        <v>177</v>
      </c>
      <c r="E573" s="263" t="s">
        <v>1</v>
      </c>
      <c r="F573" s="264" t="s">
        <v>180</v>
      </c>
      <c r="G573" s="262"/>
      <c r="H573" s="265">
        <v>2</v>
      </c>
      <c r="I573" s="266"/>
      <c r="J573" s="262"/>
      <c r="K573" s="262"/>
      <c r="L573" s="267"/>
      <c r="M573" s="268"/>
      <c r="N573" s="269"/>
      <c r="O573" s="269"/>
      <c r="P573" s="269"/>
      <c r="Q573" s="269"/>
      <c r="R573" s="269"/>
      <c r="S573" s="269"/>
      <c r="T573" s="270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71" t="s">
        <v>177</v>
      </c>
      <c r="AU573" s="271" t="s">
        <v>86</v>
      </c>
      <c r="AV573" s="15" t="s">
        <v>145</v>
      </c>
      <c r="AW573" s="15" t="s">
        <v>32</v>
      </c>
      <c r="AX573" s="15" t="s">
        <v>84</v>
      </c>
      <c r="AY573" s="271" t="s">
        <v>138</v>
      </c>
    </row>
    <row r="574" s="2" customFormat="1" ht="24.15" customHeight="1">
      <c r="A574" s="38"/>
      <c r="B574" s="39"/>
      <c r="C574" s="219" t="s">
        <v>676</v>
      </c>
      <c r="D574" s="219" t="s">
        <v>141</v>
      </c>
      <c r="E574" s="220" t="s">
        <v>677</v>
      </c>
      <c r="F574" s="221" t="s">
        <v>678</v>
      </c>
      <c r="G574" s="222" t="s">
        <v>144</v>
      </c>
      <c r="H574" s="223">
        <v>29</v>
      </c>
      <c r="I574" s="224"/>
      <c r="J574" s="225">
        <f>ROUND(I574*H574,2)</f>
        <v>0</v>
      </c>
      <c r="K574" s="226"/>
      <c r="L574" s="44"/>
      <c r="M574" s="227" t="s">
        <v>1</v>
      </c>
      <c r="N574" s="228" t="s">
        <v>41</v>
      </c>
      <c r="O574" s="91"/>
      <c r="P574" s="229">
        <f>O574*H574</f>
        <v>0</v>
      </c>
      <c r="Q574" s="229">
        <v>0.00023000000000000001</v>
      </c>
      <c r="R574" s="229">
        <f>Q574*H574</f>
        <v>0.0066700000000000006</v>
      </c>
      <c r="S574" s="229">
        <v>0</v>
      </c>
      <c r="T574" s="230">
        <f>S574*H574</f>
        <v>0</v>
      </c>
      <c r="U574" s="38"/>
      <c r="V574" s="38"/>
      <c r="W574" s="38"/>
      <c r="X574" s="38"/>
      <c r="Y574" s="38"/>
      <c r="Z574" s="38"/>
      <c r="AA574" s="38"/>
      <c r="AB574" s="38"/>
      <c r="AC574" s="38"/>
      <c r="AD574" s="38"/>
      <c r="AE574" s="38"/>
      <c r="AR574" s="231" t="s">
        <v>179</v>
      </c>
      <c r="AT574" s="231" t="s">
        <v>141</v>
      </c>
      <c r="AU574" s="231" t="s">
        <v>86</v>
      </c>
      <c r="AY574" s="17" t="s">
        <v>138</v>
      </c>
      <c r="BE574" s="232">
        <f>IF(N574="základní",J574,0)</f>
        <v>0</v>
      </c>
      <c r="BF574" s="232">
        <f>IF(N574="snížená",J574,0)</f>
        <v>0</v>
      </c>
      <c r="BG574" s="232">
        <f>IF(N574="zákl. přenesená",J574,0)</f>
        <v>0</v>
      </c>
      <c r="BH574" s="232">
        <f>IF(N574="sníž. přenesená",J574,0)</f>
        <v>0</v>
      </c>
      <c r="BI574" s="232">
        <f>IF(N574="nulová",J574,0)</f>
        <v>0</v>
      </c>
      <c r="BJ574" s="17" t="s">
        <v>84</v>
      </c>
      <c r="BK574" s="232">
        <f>ROUND(I574*H574,2)</f>
        <v>0</v>
      </c>
      <c r="BL574" s="17" t="s">
        <v>179</v>
      </c>
      <c r="BM574" s="231" t="s">
        <v>679</v>
      </c>
    </row>
    <row r="575" s="2" customFormat="1">
      <c r="A575" s="38"/>
      <c r="B575" s="39"/>
      <c r="C575" s="40"/>
      <c r="D575" s="233" t="s">
        <v>147</v>
      </c>
      <c r="E575" s="40"/>
      <c r="F575" s="234" t="s">
        <v>680</v>
      </c>
      <c r="G575" s="40"/>
      <c r="H575" s="40"/>
      <c r="I575" s="235"/>
      <c r="J575" s="40"/>
      <c r="K575" s="40"/>
      <c r="L575" s="44"/>
      <c r="M575" s="236"/>
      <c r="N575" s="237"/>
      <c r="O575" s="91"/>
      <c r="P575" s="91"/>
      <c r="Q575" s="91"/>
      <c r="R575" s="91"/>
      <c r="S575" s="91"/>
      <c r="T575" s="92"/>
      <c r="U575" s="38"/>
      <c r="V575" s="38"/>
      <c r="W575" s="38"/>
      <c r="X575" s="38"/>
      <c r="Y575" s="38"/>
      <c r="Z575" s="38"/>
      <c r="AA575" s="38"/>
      <c r="AB575" s="38"/>
      <c r="AC575" s="38"/>
      <c r="AD575" s="38"/>
      <c r="AE575" s="38"/>
      <c r="AT575" s="17" t="s">
        <v>147</v>
      </c>
      <c r="AU575" s="17" t="s">
        <v>86</v>
      </c>
    </row>
    <row r="576" s="2" customFormat="1">
      <c r="A576" s="38"/>
      <c r="B576" s="39"/>
      <c r="C576" s="40"/>
      <c r="D576" s="238" t="s">
        <v>149</v>
      </c>
      <c r="E576" s="40"/>
      <c r="F576" s="239" t="s">
        <v>681</v>
      </c>
      <c r="G576" s="40"/>
      <c r="H576" s="40"/>
      <c r="I576" s="235"/>
      <c r="J576" s="40"/>
      <c r="K576" s="40"/>
      <c r="L576" s="44"/>
      <c r="M576" s="236"/>
      <c r="N576" s="237"/>
      <c r="O576" s="91"/>
      <c r="P576" s="91"/>
      <c r="Q576" s="91"/>
      <c r="R576" s="91"/>
      <c r="S576" s="91"/>
      <c r="T576" s="92"/>
      <c r="U576" s="38"/>
      <c r="V576" s="38"/>
      <c r="W576" s="38"/>
      <c r="X576" s="38"/>
      <c r="Y576" s="38"/>
      <c r="Z576" s="38"/>
      <c r="AA576" s="38"/>
      <c r="AB576" s="38"/>
      <c r="AC576" s="38"/>
      <c r="AD576" s="38"/>
      <c r="AE576" s="38"/>
      <c r="AT576" s="17" t="s">
        <v>149</v>
      </c>
      <c r="AU576" s="17" t="s">
        <v>86</v>
      </c>
    </row>
    <row r="577" s="13" customFormat="1">
      <c r="A577" s="13"/>
      <c r="B577" s="240"/>
      <c r="C577" s="241"/>
      <c r="D577" s="233" t="s">
        <v>177</v>
      </c>
      <c r="E577" s="242" t="s">
        <v>1</v>
      </c>
      <c r="F577" s="243" t="s">
        <v>682</v>
      </c>
      <c r="G577" s="241"/>
      <c r="H577" s="242" t="s">
        <v>1</v>
      </c>
      <c r="I577" s="244"/>
      <c r="J577" s="241"/>
      <c r="K577" s="241"/>
      <c r="L577" s="245"/>
      <c r="M577" s="246"/>
      <c r="N577" s="247"/>
      <c r="O577" s="247"/>
      <c r="P577" s="247"/>
      <c r="Q577" s="247"/>
      <c r="R577" s="247"/>
      <c r="S577" s="247"/>
      <c r="T577" s="248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49" t="s">
        <v>177</v>
      </c>
      <c r="AU577" s="249" t="s">
        <v>86</v>
      </c>
      <c r="AV577" s="13" t="s">
        <v>84</v>
      </c>
      <c r="AW577" s="13" t="s">
        <v>32</v>
      </c>
      <c r="AX577" s="13" t="s">
        <v>76</v>
      </c>
      <c r="AY577" s="249" t="s">
        <v>138</v>
      </c>
    </row>
    <row r="578" s="14" customFormat="1">
      <c r="A578" s="14"/>
      <c r="B578" s="250"/>
      <c r="C578" s="251"/>
      <c r="D578" s="233" t="s">
        <v>177</v>
      </c>
      <c r="E578" s="252" t="s">
        <v>1</v>
      </c>
      <c r="F578" s="253" t="s">
        <v>331</v>
      </c>
      <c r="G578" s="251"/>
      <c r="H578" s="254">
        <v>29</v>
      </c>
      <c r="I578" s="255"/>
      <c r="J578" s="251"/>
      <c r="K578" s="251"/>
      <c r="L578" s="256"/>
      <c r="M578" s="257"/>
      <c r="N578" s="258"/>
      <c r="O578" s="258"/>
      <c r="P578" s="258"/>
      <c r="Q578" s="258"/>
      <c r="R578" s="258"/>
      <c r="S578" s="258"/>
      <c r="T578" s="259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60" t="s">
        <v>177</v>
      </c>
      <c r="AU578" s="260" t="s">
        <v>86</v>
      </c>
      <c r="AV578" s="14" t="s">
        <v>86</v>
      </c>
      <c r="AW578" s="14" t="s">
        <v>32</v>
      </c>
      <c r="AX578" s="14" t="s">
        <v>76</v>
      </c>
      <c r="AY578" s="260" t="s">
        <v>138</v>
      </c>
    </row>
    <row r="579" s="15" customFormat="1">
      <c r="A579" s="15"/>
      <c r="B579" s="261"/>
      <c r="C579" s="262"/>
      <c r="D579" s="233" t="s">
        <v>177</v>
      </c>
      <c r="E579" s="263" t="s">
        <v>1</v>
      </c>
      <c r="F579" s="264" t="s">
        <v>180</v>
      </c>
      <c r="G579" s="262"/>
      <c r="H579" s="265">
        <v>29</v>
      </c>
      <c r="I579" s="266"/>
      <c r="J579" s="262"/>
      <c r="K579" s="262"/>
      <c r="L579" s="267"/>
      <c r="M579" s="268"/>
      <c r="N579" s="269"/>
      <c r="O579" s="269"/>
      <c r="P579" s="269"/>
      <c r="Q579" s="269"/>
      <c r="R579" s="269"/>
      <c r="S579" s="269"/>
      <c r="T579" s="270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71" t="s">
        <v>177</v>
      </c>
      <c r="AU579" s="271" t="s">
        <v>86</v>
      </c>
      <c r="AV579" s="15" t="s">
        <v>145</v>
      </c>
      <c r="AW579" s="15" t="s">
        <v>32</v>
      </c>
      <c r="AX579" s="15" t="s">
        <v>84</v>
      </c>
      <c r="AY579" s="271" t="s">
        <v>138</v>
      </c>
    </row>
    <row r="580" s="2" customFormat="1" ht="24.15" customHeight="1">
      <c r="A580" s="38"/>
      <c r="B580" s="39"/>
      <c r="C580" s="219" t="s">
        <v>683</v>
      </c>
      <c r="D580" s="219" t="s">
        <v>141</v>
      </c>
      <c r="E580" s="220" t="s">
        <v>684</v>
      </c>
      <c r="F580" s="221" t="s">
        <v>685</v>
      </c>
      <c r="G580" s="222" t="s">
        <v>144</v>
      </c>
      <c r="H580" s="223">
        <v>41</v>
      </c>
      <c r="I580" s="224"/>
      <c r="J580" s="225">
        <f>ROUND(I580*H580,2)</f>
        <v>0</v>
      </c>
      <c r="K580" s="226"/>
      <c r="L580" s="44"/>
      <c r="M580" s="227" t="s">
        <v>1</v>
      </c>
      <c r="N580" s="228" t="s">
        <v>41</v>
      </c>
      <c r="O580" s="91"/>
      <c r="P580" s="229">
        <f>O580*H580</f>
        <v>0</v>
      </c>
      <c r="Q580" s="229">
        <v>0.00025999999999999998</v>
      </c>
      <c r="R580" s="229">
        <f>Q580*H580</f>
        <v>0.010659999999999999</v>
      </c>
      <c r="S580" s="229">
        <v>0</v>
      </c>
      <c r="T580" s="230">
        <f>S580*H580</f>
        <v>0</v>
      </c>
      <c r="U580" s="38"/>
      <c r="V580" s="38"/>
      <c r="W580" s="38"/>
      <c r="X580" s="38"/>
      <c r="Y580" s="38"/>
      <c r="Z580" s="38"/>
      <c r="AA580" s="38"/>
      <c r="AB580" s="38"/>
      <c r="AC580" s="38"/>
      <c r="AD580" s="38"/>
      <c r="AE580" s="38"/>
      <c r="AR580" s="231" t="s">
        <v>179</v>
      </c>
      <c r="AT580" s="231" t="s">
        <v>141</v>
      </c>
      <c r="AU580" s="231" t="s">
        <v>86</v>
      </c>
      <c r="AY580" s="17" t="s">
        <v>138</v>
      </c>
      <c r="BE580" s="232">
        <f>IF(N580="základní",J580,0)</f>
        <v>0</v>
      </c>
      <c r="BF580" s="232">
        <f>IF(N580="snížená",J580,0)</f>
        <v>0</v>
      </c>
      <c r="BG580" s="232">
        <f>IF(N580="zákl. přenesená",J580,0)</f>
        <v>0</v>
      </c>
      <c r="BH580" s="232">
        <f>IF(N580="sníž. přenesená",J580,0)</f>
        <v>0</v>
      </c>
      <c r="BI580" s="232">
        <f>IF(N580="nulová",J580,0)</f>
        <v>0</v>
      </c>
      <c r="BJ580" s="17" t="s">
        <v>84</v>
      </c>
      <c r="BK580" s="232">
        <f>ROUND(I580*H580,2)</f>
        <v>0</v>
      </c>
      <c r="BL580" s="17" t="s">
        <v>179</v>
      </c>
      <c r="BM580" s="231" t="s">
        <v>686</v>
      </c>
    </row>
    <row r="581" s="2" customFormat="1">
      <c r="A581" s="38"/>
      <c r="B581" s="39"/>
      <c r="C581" s="40"/>
      <c r="D581" s="233" t="s">
        <v>147</v>
      </c>
      <c r="E581" s="40"/>
      <c r="F581" s="234" t="s">
        <v>687</v>
      </c>
      <c r="G581" s="40"/>
      <c r="H581" s="40"/>
      <c r="I581" s="235"/>
      <c r="J581" s="40"/>
      <c r="K581" s="40"/>
      <c r="L581" s="44"/>
      <c r="M581" s="236"/>
      <c r="N581" s="237"/>
      <c r="O581" s="91"/>
      <c r="P581" s="91"/>
      <c r="Q581" s="91"/>
      <c r="R581" s="91"/>
      <c r="S581" s="91"/>
      <c r="T581" s="92"/>
      <c r="U581" s="38"/>
      <c r="V581" s="38"/>
      <c r="W581" s="38"/>
      <c r="X581" s="38"/>
      <c r="Y581" s="38"/>
      <c r="Z581" s="38"/>
      <c r="AA581" s="38"/>
      <c r="AB581" s="38"/>
      <c r="AC581" s="38"/>
      <c r="AD581" s="38"/>
      <c r="AE581" s="38"/>
      <c r="AT581" s="17" t="s">
        <v>147</v>
      </c>
      <c r="AU581" s="17" t="s">
        <v>86</v>
      </c>
    </row>
    <row r="582" s="2" customFormat="1">
      <c r="A582" s="38"/>
      <c r="B582" s="39"/>
      <c r="C582" s="40"/>
      <c r="D582" s="238" t="s">
        <v>149</v>
      </c>
      <c r="E582" s="40"/>
      <c r="F582" s="239" t="s">
        <v>688</v>
      </c>
      <c r="G582" s="40"/>
      <c r="H582" s="40"/>
      <c r="I582" s="235"/>
      <c r="J582" s="40"/>
      <c r="K582" s="40"/>
      <c r="L582" s="44"/>
      <c r="M582" s="236"/>
      <c r="N582" s="237"/>
      <c r="O582" s="91"/>
      <c r="P582" s="91"/>
      <c r="Q582" s="91"/>
      <c r="R582" s="91"/>
      <c r="S582" s="91"/>
      <c r="T582" s="92"/>
      <c r="U582" s="38"/>
      <c r="V582" s="38"/>
      <c r="W582" s="38"/>
      <c r="X582" s="38"/>
      <c r="Y582" s="38"/>
      <c r="Z582" s="38"/>
      <c r="AA582" s="38"/>
      <c r="AB582" s="38"/>
      <c r="AC582" s="38"/>
      <c r="AD582" s="38"/>
      <c r="AE582" s="38"/>
      <c r="AT582" s="17" t="s">
        <v>149</v>
      </c>
      <c r="AU582" s="17" t="s">
        <v>86</v>
      </c>
    </row>
    <row r="583" s="13" customFormat="1">
      <c r="A583" s="13"/>
      <c r="B583" s="240"/>
      <c r="C583" s="241"/>
      <c r="D583" s="233" t="s">
        <v>177</v>
      </c>
      <c r="E583" s="242" t="s">
        <v>1</v>
      </c>
      <c r="F583" s="243" t="s">
        <v>682</v>
      </c>
      <c r="G583" s="241"/>
      <c r="H583" s="242" t="s">
        <v>1</v>
      </c>
      <c r="I583" s="244"/>
      <c r="J583" s="241"/>
      <c r="K583" s="241"/>
      <c r="L583" s="245"/>
      <c r="M583" s="246"/>
      <c r="N583" s="247"/>
      <c r="O583" s="247"/>
      <c r="P583" s="247"/>
      <c r="Q583" s="247"/>
      <c r="R583" s="247"/>
      <c r="S583" s="247"/>
      <c r="T583" s="248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49" t="s">
        <v>177</v>
      </c>
      <c r="AU583" s="249" t="s">
        <v>86</v>
      </c>
      <c r="AV583" s="13" t="s">
        <v>84</v>
      </c>
      <c r="AW583" s="13" t="s">
        <v>32</v>
      </c>
      <c r="AX583" s="13" t="s">
        <v>76</v>
      </c>
      <c r="AY583" s="249" t="s">
        <v>138</v>
      </c>
    </row>
    <row r="584" s="14" customFormat="1">
      <c r="A584" s="14"/>
      <c r="B584" s="250"/>
      <c r="C584" s="251"/>
      <c r="D584" s="233" t="s">
        <v>177</v>
      </c>
      <c r="E584" s="252" t="s">
        <v>1</v>
      </c>
      <c r="F584" s="253" t="s">
        <v>689</v>
      </c>
      <c r="G584" s="251"/>
      <c r="H584" s="254">
        <v>27</v>
      </c>
      <c r="I584" s="255"/>
      <c r="J584" s="251"/>
      <c r="K584" s="251"/>
      <c r="L584" s="256"/>
      <c r="M584" s="257"/>
      <c r="N584" s="258"/>
      <c r="O584" s="258"/>
      <c r="P584" s="258"/>
      <c r="Q584" s="258"/>
      <c r="R584" s="258"/>
      <c r="S584" s="258"/>
      <c r="T584" s="259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60" t="s">
        <v>177</v>
      </c>
      <c r="AU584" s="260" t="s">
        <v>86</v>
      </c>
      <c r="AV584" s="14" t="s">
        <v>86</v>
      </c>
      <c r="AW584" s="14" t="s">
        <v>32</v>
      </c>
      <c r="AX584" s="14" t="s">
        <v>76</v>
      </c>
      <c r="AY584" s="260" t="s">
        <v>138</v>
      </c>
    </row>
    <row r="585" s="13" customFormat="1">
      <c r="A585" s="13"/>
      <c r="B585" s="240"/>
      <c r="C585" s="241"/>
      <c r="D585" s="233" t="s">
        <v>177</v>
      </c>
      <c r="E585" s="242" t="s">
        <v>1</v>
      </c>
      <c r="F585" s="243" t="s">
        <v>690</v>
      </c>
      <c r="G585" s="241"/>
      <c r="H585" s="242" t="s">
        <v>1</v>
      </c>
      <c r="I585" s="244"/>
      <c r="J585" s="241"/>
      <c r="K585" s="241"/>
      <c r="L585" s="245"/>
      <c r="M585" s="246"/>
      <c r="N585" s="247"/>
      <c r="O585" s="247"/>
      <c r="P585" s="247"/>
      <c r="Q585" s="247"/>
      <c r="R585" s="247"/>
      <c r="S585" s="247"/>
      <c r="T585" s="248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49" t="s">
        <v>177</v>
      </c>
      <c r="AU585" s="249" t="s">
        <v>86</v>
      </c>
      <c r="AV585" s="13" t="s">
        <v>84</v>
      </c>
      <c r="AW585" s="13" t="s">
        <v>32</v>
      </c>
      <c r="AX585" s="13" t="s">
        <v>76</v>
      </c>
      <c r="AY585" s="249" t="s">
        <v>138</v>
      </c>
    </row>
    <row r="586" s="14" customFormat="1">
      <c r="A586" s="14"/>
      <c r="B586" s="250"/>
      <c r="C586" s="251"/>
      <c r="D586" s="233" t="s">
        <v>177</v>
      </c>
      <c r="E586" s="252" t="s">
        <v>1</v>
      </c>
      <c r="F586" s="253" t="s">
        <v>238</v>
      </c>
      <c r="G586" s="251"/>
      <c r="H586" s="254">
        <v>14</v>
      </c>
      <c r="I586" s="255"/>
      <c r="J586" s="251"/>
      <c r="K586" s="251"/>
      <c r="L586" s="256"/>
      <c r="M586" s="257"/>
      <c r="N586" s="258"/>
      <c r="O586" s="258"/>
      <c r="P586" s="258"/>
      <c r="Q586" s="258"/>
      <c r="R586" s="258"/>
      <c r="S586" s="258"/>
      <c r="T586" s="259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60" t="s">
        <v>177</v>
      </c>
      <c r="AU586" s="260" t="s">
        <v>86</v>
      </c>
      <c r="AV586" s="14" t="s">
        <v>86</v>
      </c>
      <c r="AW586" s="14" t="s">
        <v>32</v>
      </c>
      <c r="AX586" s="14" t="s">
        <v>76</v>
      </c>
      <c r="AY586" s="260" t="s">
        <v>138</v>
      </c>
    </row>
    <row r="587" s="15" customFormat="1">
      <c r="A587" s="15"/>
      <c r="B587" s="261"/>
      <c r="C587" s="262"/>
      <c r="D587" s="233" t="s">
        <v>177</v>
      </c>
      <c r="E587" s="263" t="s">
        <v>1</v>
      </c>
      <c r="F587" s="264" t="s">
        <v>180</v>
      </c>
      <c r="G587" s="262"/>
      <c r="H587" s="265">
        <v>41</v>
      </c>
      <c r="I587" s="266"/>
      <c r="J587" s="262"/>
      <c r="K587" s="262"/>
      <c r="L587" s="267"/>
      <c r="M587" s="268"/>
      <c r="N587" s="269"/>
      <c r="O587" s="269"/>
      <c r="P587" s="269"/>
      <c r="Q587" s="269"/>
      <c r="R587" s="269"/>
      <c r="S587" s="269"/>
      <c r="T587" s="270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  <c r="AE587" s="15"/>
      <c r="AT587" s="271" t="s">
        <v>177</v>
      </c>
      <c r="AU587" s="271" t="s">
        <v>86</v>
      </c>
      <c r="AV587" s="15" t="s">
        <v>145</v>
      </c>
      <c r="AW587" s="15" t="s">
        <v>32</v>
      </c>
      <c r="AX587" s="15" t="s">
        <v>84</v>
      </c>
      <c r="AY587" s="271" t="s">
        <v>138</v>
      </c>
    </row>
    <row r="588" s="2" customFormat="1" ht="24.15" customHeight="1">
      <c r="A588" s="38"/>
      <c r="B588" s="39"/>
      <c r="C588" s="219" t="s">
        <v>691</v>
      </c>
      <c r="D588" s="219" t="s">
        <v>141</v>
      </c>
      <c r="E588" s="220" t="s">
        <v>692</v>
      </c>
      <c r="F588" s="221" t="s">
        <v>693</v>
      </c>
      <c r="G588" s="222" t="s">
        <v>144</v>
      </c>
      <c r="H588" s="223">
        <v>1</v>
      </c>
      <c r="I588" s="224"/>
      <c r="J588" s="225">
        <f>ROUND(I588*H588,2)</f>
        <v>0</v>
      </c>
      <c r="K588" s="226"/>
      <c r="L588" s="44"/>
      <c r="M588" s="227" t="s">
        <v>1</v>
      </c>
      <c r="N588" s="228" t="s">
        <v>41</v>
      </c>
      <c r="O588" s="91"/>
      <c r="P588" s="229">
        <f>O588*H588</f>
        <v>0</v>
      </c>
      <c r="Q588" s="229">
        <v>0.00035</v>
      </c>
      <c r="R588" s="229">
        <f>Q588*H588</f>
        <v>0.00035</v>
      </c>
      <c r="S588" s="229">
        <v>0</v>
      </c>
      <c r="T588" s="230">
        <f>S588*H588</f>
        <v>0</v>
      </c>
      <c r="U588" s="38"/>
      <c r="V588" s="38"/>
      <c r="W588" s="38"/>
      <c r="X588" s="38"/>
      <c r="Y588" s="38"/>
      <c r="Z588" s="38"/>
      <c r="AA588" s="38"/>
      <c r="AB588" s="38"/>
      <c r="AC588" s="38"/>
      <c r="AD588" s="38"/>
      <c r="AE588" s="38"/>
      <c r="AR588" s="231" t="s">
        <v>179</v>
      </c>
      <c r="AT588" s="231" t="s">
        <v>141</v>
      </c>
      <c r="AU588" s="231" t="s">
        <v>86</v>
      </c>
      <c r="AY588" s="17" t="s">
        <v>138</v>
      </c>
      <c r="BE588" s="232">
        <f>IF(N588="základní",J588,0)</f>
        <v>0</v>
      </c>
      <c r="BF588" s="232">
        <f>IF(N588="snížená",J588,0)</f>
        <v>0</v>
      </c>
      <c r="BG588" s="232">
        <f>IF(N588="zákl. přenesená",J588,0)</f>
        <v>0</v>
      </c>
      <c r="BH588" s="232">
        <f>IF(N588="sníž. přenesená",J588,0)</f>
        <v>0</v>
      </c>
      <c r="BI588" s="232">
        <f>IF(N588="nulová",J588,0)</f>
        <v>0</v>
      </c>
      <c r="BJ588" s="17" t="s">
        <v>84</v>
      </c>
      <c r="BK588" s="232">
        <f>ROUND(I588*H588,2)</f>
        <v>0</v>
      </c>
      <c r="BL588" s="17" t="s">
        <v>179</v>
      </c>
      <c r="BM588" s="231" t="s">
        <v>694</v>
      </c>
    </row>
    <row r="589" s="2" customFormat="1">
      <c r="A589" s="38"/>
      <c r="B589" s="39"/>
      <c r="C589" s="40"/>
      <c r="D589" s="233" t="s">
        <v>147</v>
      </c>
      <c r="E589" s="40"/>
      <c r="F589" s="234" t="s">
        <v>695</v>
      </c>
      <c r="G589" s="40"/>
      <c r="H589" s="40"/>
      <c r="I589" s="235"/>
      <c r="J589" s="40"/>
      <c r="K589" s="40"/>
      <c r="L589" s="44"/>
      <c r="M589" s="236"/>
      <c r="N589" s="237"/>
      <c r="O589" s="91"/>
      <c r="P589" s="91"/>
      <c r="Q589" s="91"/>
      <c r="R589" s="91"/>
      <c r="S589" s="91"/>
      <c r="T589" s="92"/>
      <c r="U589" s="38"/>
      <c r="V589" s="38"/>
      <c r="W589" s="38"/>
      <c r="X589" s="38"/>
      <c r="Y589" s="38"/>
      <c r="Z589" s="38"/>
      <c r="AA589" s="38"/>
      <c r="AB589" s="38"/>
      <c r="AC589" s="38"/>
      <c r="AD589" s="38"/>
      <c r="AE589" s="38"/>
      <c r="AT589" s="17" t="s">
        <v>147</v>
      </c>
      <c r="AU589" s="17" t="s">
        <v>86</v>
      </c>
    </row>
    <row r="590" s="2" customFormat="1">
      <c r="A590" s="38"/>
      <c r="B590" s="39"/>
      <c r="C590" s="40"/>
      <c r="D590" s="238" t="s">
        <v>149</v>
      </c>
      <c r="E590" s="40"/>
      <c r="F590" s="239" t="s">
        <v>696</v>
      </c>
      <c r="G590" s="40"/>
      <c r="H590" s="40"/>
      <c r="I590" s="235"/>
      <c r="J590" s="40"/>
      <c r="K590" s="40"/>
      <c r="L590" s="44"/>
      <c r="M590" s="236"/>
      <c r="N590" s="237"/>
      <c r="O590" s="91"/>
      <c r="P590" s="91"/>
      <c r="Q590" s="91"/>
      <c r="R590" s="91"/>
      <c r="S590" s="91"/>
      <c r="T590" s="92"/>
      <c r="U590" s="38"/>
      <c r="V590" s="38"/>
      <c r="W590" s="38"/>
      <c r="X590" s="38"/>
      <c r="Y590" s="38"/>
      <c r="Z590" s="38"/>
      <c r="AA590" s="38"/>
      <c r="AB590" s="38"/>
      <c r="AC590" s="38"/>
      <c r="AD590" s="38"/>
      <c r="AE590" s="38"/>
      <c r="AT590" s="17" t="s">
        <v>149</v>
      </c>
      <c r="AU590" s="17" t="s">
        <v>86</v>
      </c>
    </row>
    <row r="591" s="13" customFormat="1">
      <c r="A591" s="13"/>
      <c r="B591" s="240"/>
      <c r="C591" s="241"/>
      <c r="D591" s="233" t="s">
        <v>177</v>
      </c>
      <c r="E591" s="242" t="s">
        <v>1</v>
      </c>
      <c r="F591" s="243" t="s">
        <v>682</v>
      </c>
      <c r="G591" s="241"/>
      <c r="H591" s="242" t="s">
        <v>1</v>
      </c>
      <c r="I591" s="244"/>
      <c r="J591" s="241"/>
      <c r="K591" s="241"/>
      <c r="L591" s="245"/>
      <c r="M591" s="246"/>
      <c r="N591" s="247"/>
      <c r="O591" s="247"/>
      <c r="P591" s="247"/>
      <c r="Q591" s="247"/>
      <c r="R591" s="247"/>
      <c r="S591" s="247"/>
      <c r="T591" s="248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T591" s="249" t="s">
        <v>177</v>
      </c>
      <c r="AU591" s="249" t="s">
        <v>86</v>
      </c>
      <c r="AV591" s="13" t="s">
        <v>84</v>
      </c>
      <c r="AW591" s="13" t="s">
        <v>32</v>
      </c>
      <c r="AX591" s="13" t="s">
        <v>76</v>
      </c>
      <c r="AY591" s="249" t="s">
        <v>138</v>
      </c>
    </row>
    <row r="592" s="14" customFormat="1">
      <c r="A592" s="14"/>
      <c r="B592" s="250"/>
      <c r="C592" s="251"/>
      <c r="D592" s="233" t="s">
        <v>177</v>
      </c>
      <c r="E592" s="252" t="s">
        <v>1</v>
      </c>
      <c r="F592" s="253" t="s">
        <v>84</v>
      </c>
      <c r="G592" s="251"/>
      <c r="H592" s="254">
        <v>1</v>
      </c>
      <c r="I592" s="255"/>
      <c r="J592" s="251"/>
      <c r="K592" s="251"/>
      <c r="L592" s="256"/>
      <c r="M592" s="257"/>
      <c r="N592" s="258"/>
      <c r="O592" s="258"/>
      <c r="P592" s="258"/>
      <c r="Q592" s="258"/>
      <c r="R592" s="258"/>
      <c r="S592" s="258"/>
      <c r="T592" s="259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60" t="s">
        <v>177</v>
      </c>
      <c r="AU592" s="260" t="s">
        <v>86</v>
      </c>
      <c r="AV592" s="14" t="s">
        <v>86</v>
      </c>
      <c r="AW592" s="14" t="s">
        <v>32</v>
      </c>
      <c r="AX592" s="14" t="s">
        <v>76</v>
      </c>
      <c r="AY592" s="260" t="s">
        <v>138</v>
      </c>
    </row>
    <row r="593" s="15" customFormat="1">
      <c r="A593" s="15"/>
      <c r="B593" s="261"/>
      <c r="C593" s="262"/>
      <c r="D593" s="233" t="s">
        <v>177</v>
      </c>
      <c r="E593" s="263" t="s">
        <v>1</v>
      </c>
      <c r="F593" s="264" t="s">
        <v>180</v>
      </c>
      <c r="G593" s="262"/>
      <c r="H593" s="265">
        <v>1</v>
      </c>
      <c r="I593" s="266"/>
      <c r="J593" s="262"/>
      <c r="K593" s="262"/>
      <c r="L593" s="267"/>
      <c r="M593" s="268"/>
      <c r="N593" s="269"/>
      <c r="O593" s="269"/>
      <c r="P593" s="269"/>
      <c r="Q593" s="269"/>
      <c r="R593" s="269"/>
      <c r="S593" s="269"/>
      <c r="T593" s="270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  <c r="AE593" s="15"/>
      <c r="AT593" s="271" t="s">
        <v>177</v>
      </c>
      <c r="AU593" s="271" t="s">
        <v>86</v>
      </c>
      <c r="AV593" s="15" t="s">
        <v>145</v>
      </c>
      <c r="AW593" s="15" t="s">
        <v>32</v>
      </c>
      <c r="AX593" s="15" t="s">
        <v>84</v>
      </c>
      <c r="AY593" s="271" t="s">
        <v>138</v>
      </c>
    </row>
    <row r="594" s="2" customFormat="1" ht="24.15" customHeight="1">
      <c r="A594" s="38"/>
      <c r="B594" s="39"/>
      <c r="C594" s="219" t="s">
        <v>697</v>
      </c>
      <c r="D594" s="219" t="s">
        <v>141</v>
      </c>
      <c r="E594" s="220" t="s">
        <v>698</v>
      </c>
      <c r="F594" s="221" t="s">
        <v>699</v>
      </c>
      <c r="G594" s="222" t="s">
        <v>144</v>
      </c>
      <c r="H594" s="223">
        <v>57</v>
      </c>
      <c r="I594" s="224"/>
      <c r="J594" s="225">
        <f>ROUND(I594*H594,2)</f>
        <v>0</v>
      </c>
      <c r="K594" s="226"/>
      <c r="L594" s="44"/>
      <c r="M594" s="227" t="s">
        <v>1</v>
      </c>
      <c r="N594" s="228" t="s">
        <v>41</v>
      </c>
      <c r="O594" s="91"/>
      <c r="P594" s="229">
        <f>O594*H594</f>
        <v>0</v>
      </c>
      <c r="Q594" s="229">
        <v>0.00020000000000000001</v>
      </c>
      <c r="R594" s="229">
        <f>Q594*H594</f>
        <v>0.0114</v>
      </c>
      <c r="S594" s="229">
        <v>0</v>
      </c>
      <c r="T594" s="230">
        <f>S594*H594</f>
        <v>0</v>
      </c>
      <c r="U594" s="38"/>
      <c r="V594" s="38"/>
      <c r="W594" s="38"/>
      <c r="X594" s="38"/>
      <c r="Y594" s="38"/>
      <c r="Z594" s="38"/>
      <c r="AA594" s="38"/>
      <c r="AB594" s="38"/>
      <c r="AC594" s="38"/>
      <c r="AD594" s="38"/>
      <c r="AE594" s="38"/>
      <c r="AR594" s="231" t="s">
        <v>179</v>
      </c>
      <c r="AT594" s="231" t="s">
        <v>141</v>
      </c>
      <c r="AU594" s="231" t="s">
        <v>86</v>
      </c>
      <c r="AY594" s="17" t="s">
        <v>138</v>
      </c>
      <c r="BE594" s="232">
        <f>IF(N594="základní",J594,0)</f>
        <v>0</v>
      </c>
      <c r="BF594" s="232">
        <f>IF(N594="snížená",J594,0)</f>
        <v>0</v>
      </c>
      <c r="BG594" s="232">
        <f>IF(N594="zákl. přenesená",J594,0)</f>
        <v>0</v>
      </c>
      <c r="BH594" s="232">
        <f>IF(N594="sníž. přenesená",J594,0)</f>
        <v>0</v>
      </c>
      <c r="BI594" s="232">
        <f>IF(N594="nulová",J594,0)</f>
        <v>0</v>
      </c>
      <c r="BJ594" s="17" t="s">
        <v>84</v>
      </c>
      <c r="BK594" s="232">
        <f>ROUND(I594*H594,2)</f>
        <v>0</v>
      </c>
      <c r="BL594" s="17" t="s">
        <v>179</v>
      </c>
      <c r="BM594" s="231" t="s">
        <v>700</v>
      </c>
    </row>
    <row r="595" s="2" customFormat="1">
      <c r="A595" s="38"/>
      <c r="B595" s="39"/>
      <c r="C595" s="40"/>
      <c r="D595" s="233" t="s">
        <v>147</v>
      </c>
      <c r="E595" s="40"/>
      <c r="F595" s="234" t="s">
        <v>701</v>
      </c>
      <c r="G595" s="40"/>
      <c r="H595" s="40"/>
      <c r="I595" s="235"/>
      <c r="J595" s="40"/>
      <c r="K595" s="40"/>
      <c r="L595" s="44"/>
      <c r="M595" s="236"/>
      <c r="N595" s="237"/>
      <c r="O595" s="91"/>
      <c r="P595" s="91"/>
      <c r="Q595" s="91"/>
      <c r="R595" s="91"/>
      <c r="S595" s="91"/>
      <c r="T595" s="92"/>
      <c r="U595" s="38"/>
      <c r="V595" s="38"/>
      <c r="W595" s="38"/>
      <c r="X595" s="38"/>
      <c r="Y595" s="38"/>
      <c r="Z595" s="38"/>
      <c r="AA595" s="38"/>
      <c r="AB595" s="38"/>
      <c r="AC595" s="38"/>
      <c r="AD595" s="38"/>
      <c r="AE595" s="38"/>
      <c r="AT595" s="17" t="s">
        <v>147</v>
      </c>
      <c r="AU595" s="17" t="s">
        <v>86</v>
      </c>
    </row>
    <row r="596" s="2" customFormat="1">
      <c r="A596" s="38"/>
      <c r="B596" s="39"/>
      <c r="C596" s="40"/>
      <c r="D596" s="238" t="s">
        <v>149</v>
      </c>
      <c r="E596" s="40"/>
      <c r="F596" s="239" t="s">
        <v>702</v>
      </c>
      <c r="G596" s="40"/>
      <c r="H596" s="40"/>
      <c r="I596" s="235"/>
      <c r="J596" s="40"/>
      <c r="K596" s="40"/>
      <c r="L596" s="44"/>
      <c r="M596" s="236"/>
      <c r="N596" s="237"/>
      <c r="O596" s="91"/>
      <c r="P596" s="91"/>
      <c r="Q596" s="91"/>
      <c r="R596" s="91"/>
      <c r="S596" s="91"/>
      <c r="T596" s="92"/>
      <c r="U596" s="38"/>
      <c r="V596" s="38"/>
      <c r="W596" s="38"/>
      <c r="X596" s="38"/>
      <c r="Y596" s="38"/>
      <c r="Z596" s="38"/>
      <c r="AA596" s="38"/>
      <c r="AB596" s="38"/>
      <c r="AC596" s="38"/>
      <c r="AD596" s="38"/>
      <c r="AE596" s="38"/>
      <c r="AT596" s="17" t="s">
        <v>149</v>
      </c>
      <c r="AU596" s="17" t="s">
        <v>86</v>
      </c>
    </row>
    <row r="597" s="13" customFormat="1">
      <c r="A597" s="13"/>
      <c r="B597" s="240"/>
      <c r="C597" s="241"/>
      <c r="D597" s="233" t="s">
        <v>177</v>
      </c>
      <c r="E597" s="242" t="s">
        <v>1</v>
      </c>
      <c r="F597" s="243" t="s">
        <v>682</v>
      </c>
      <c r="G597" s="241"/>
      <c r="H597" s="242" t="s">
        <v>1</v>
      </c>
      <c r="I597" s="244"/>
      <c r="J597" s="241"/>
      <c r="K597" s="241"/>
      <c r="L597" s="245"/>
      <c r="M597" s="246"/>
      <c r="N597" s="247"/>
      <c r="O597" s="247"/>
      <c r="P597" s="247"/>
      <c r="Q597" s="247"/>
      <c r="R597" s="247"/>
      <c r="S597" s="247"/>
      <c r="T597" s="248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49" t="s">
        <v>177</v>
      </c>
      <c r="AU597" s="249" t="s">
        <v>86</v>
      </c>
      <c r="AV597" s="13" t="s">
        <v>84</v>
      </c>
      <c r="AW597" s="13" t="s">
        <v>32</v>
      </c>
      <c r="AX597" s="13" t="s">
        <v>76</v>
      </c>
      <c r="AY597" s="249" t="s">
        <v>138</v>
      </c>
    </row>
    <row r="598" s="14" customFormat="1">
      <c r="A598" s="14"/>
      <c r="B598" s="250"/>
      <c r="C598" s="251"/>
      <c r="D598" s="233" t="s">
        <v>177</v>
      </c>
      <c r="E598" s="252" t="s">
        <v>1</v>
      </c>
      <c r="F598" s="253" t="s">
        <v>703</v>
      </c>
      <c r="G598" s="251"/>
      <c r="H598" s="254">
        <v>57</v>
      </c>
      <c r="I598" s="255"/>
      <c r="J598" s="251"/>
      <c r="K598" s="251"/>
      <c r="L598" s="256"/>
      <c r="M598" s="257"/>
      <c r="N598" s="258"/>
      <c r="O598" s="258"/>
      <c r="P598" s="258"/>
      <c r="Q598" s="258"/>
      <c r="R598" s="258"/>
      <c r="S598" s="258"/>
      <c r="T598" s="259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60" t="s">
        <v>177</v>
      </c>
      <c r="AU598" s="260" t="s">
        <v>86</v>
      </c>
      <c r="AV598" s="14" t="s">
        <v>86</v>
      </c>
      <c r="AW598" s="14" t="s">
        <v>32</v>
      </c>
      <c r="AX598" s="14" t="s">
        <v>76</v>
      </c>
      <c r="AY598" s="260" t="s">
        <v>138</v>
      </c>
    </row>
    <row r="599" s="15" customFormat="1">
      <c r="A599" s="15"/>
      <c r="B599" s="261"/>
      <c r="C599" s="262"/>
      <c r="D599" s="233" t="s">
        <v>177</v>
      </c>
      <c r="E599" s="263" t="s">
        <v>1</v>
      </c>
      <c r="F599" s="264" t="s">
        <v>180</v>
      </c>
      <c r="G599" s="262"/>
      <c r="H599" s="265">
        <v>57</v>
      </c>
      <c r="I599" s="266"/>
      <c r="J599" s="262"/>
      <c r="K599" s="262"/>
      <c r="L599" s="267"/>
      <c r="M599" s="268"/>
      <c r="N599" s="269"/>
      <c r="O599" s="269"/>
      <c r="P599" s="269"/>
      <c r="Q599" s="269"/>
      <c r="R599" s="269"/>
      <c r="S599" s="269"/>
      <c r="T599" s="270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  <c r="AE599" s="15"/>
      <c r="AT599" s="271" t="s">
        <v>177</v>
      </c>
      <c r="AU599" s="271" t="s">
        <v>86</v>
      </c>
      <c r="AV599" s="15" t="s">
        <v>145</v>
      </c>
      <c r="AW599" s="15" t="s">
        <v>32</v>
      </c>
      <c r="AX599" s="15" t="s">
        <v>84</v>
      </c>
      <c r="AY599" s="271" t="s">
        <v>138</v>
      </c>
    </row>
    <row r="600" s="2" customFormat="1" ht="21.75" customHeight="1">
      <c r="A600" s="38"/>
      <c r="B600" s="39"/>
      <c r="C600" s="219" t="s">
        <v>704</v>
      </c>
      <c r="D600" s="219" t="s">
        <v>141</v>
      </c>
      <c r="E600" s="220" t="s">
        <v>705</v>
      </c>
      <c r="F600" s="221" t="s">
        <v>706</v>
      </c>
      <c r="G600" s="222" t="s">
        <v>144</v>
      </c>
      <c r="H600" s="223">
        <v>4</v>
      </c>
      <c r="I600" s="224"/>
      <c r="J600" s="225">
        <f>ROUND(I600*H600,2)</f>
        <v>0</v>
      </c>
      <c r="K600" s="226"/>
      <c r="L600" s="44"/>
      <c r="M600" s="227" t="s">
        <v>1</v>
      </c>
      <c r="N600" s="228" t="s">
        <v>41</v>
      </c>
      <c r="O600" s="91"/>
      <c r="P600" s="229">
        <f>O600*H600</f>
        <v>0</v>
      </c>
      <c r="Q600" s="229">
        <v>0.00052999999999999998</v>
      </c>
      <c r="R600" s="229">
        <f>Q600*H600</f>
        <v>0.0021199999999999999</v>
      </c>
      <c r="S600" s="229">
        <v>0</v>
      </c>
      <c r="T600" s="230">
        <f>S600*H600</f>
        <v>0</v>
      </c>
      <c r="U600" s="38"/>
      <c r="V600" s="38"/>
      <c r="W600" s="38"/>
      <c r="X600" s="38"/>
      <c r="Y600" s="38"/>
      <c r="Z600" s="38"/>
      <c r="AA600" s="38"/>
      <c r="AB600" s="38"/>
      <c r="AC600" s="38"/>
      <c r="AD600" s="38"/>
      <c r="AE600" s="38"/>
      <c r="AR600" s="231" t="s">
        <v>179</v>
      </c>
      <c r="AT600" s="231" t="s">
        <v>141</v>
      </c>
      <c r="AU600" s="231" t="s">
        <v>86</v>
      </c>
      <c r="AY600" s="17" t="s">
        <v>138</v>
      </c>
      <c r="BE600" s="232">
        <f>IF(N600="základní",J600,0)</f>
        <v>0</v>
      </c>
      <c r="BF600" s="232">
        <f>IF(N600="snížená",J600,0)</f>
        <v>0</v>
      </c>
      <c r="BG600" s="232">
        <f>IF(N600="zákl. přenesená",J600,0)</f>
        <v>0</v>
      </c>
      <c r="BH600" s="232">
        <f>IF(N600="sníž. přenesená",J600,0)</f>
        <v>0</v>
      </c>
      <c r="BI600" s="232">
        <f>IF(N600="nulová",J600,0)</f>
        <v>0</v>
      </c>
      <c r="BJ600" s="17" t="s">
        <v>84</v>
      </c>
      <c r="BK600" s="232">
        <f>ROUND(I600*H600,2)</f>
        <v>0</v>
      </c>
      <c r="BL600" s="17" t="s">
        <v>179</v>
      </c>
      <c r="BM600" s="231" t="s">
        <v>707</v>
      </c>
    </row>
    <row r="601" s="2" customFormat="1">
      <c r="A601" s="38"/>
      <c r="B601" s="39"/>
      <c r="C601" s="40"/>
      <c r="D601" s="233" t="s">
        <v>147</v>
      </c>
      <c r="E601" s="40"/>
      <c r="F601" s="234" t="s">
        <v>708</v>
      </c>
      <c r="G601" s="40"/>
      <c r="H601" s="40"/>
      <c r="I601" s="235"/>
      <c r="J601" s="40"/>
      <c r="K601" s="40"/>
      <c r="L601" s="44"/>
      <c r="M601" s="236"/>
      <c r="N601" s="237"/>
      <c r="O601" s="91"/>
      <c r="P601" s="91"/>
      <c r="Q601" s="91"/>
      <c r="R601" s="91"/>
      <c r="S601" s="91"/>
      <c r="T601" s="92"/>
      <c r="U601" s="38"/>
      <c r="V601" s="38"/>
      <c r="W601" s="38"/>
      <c r="X601" s="38"/>
      <c r="Y601" s="38"/>
      <c r="Z601" s="38"/>
      <c r="AA601" s="38"/>
      <c r="AB601" s="38"/>
      <c r="AC601" s="38"/>
      <c r="AD601" s="38"/>
      <c r="AE601" s="38"/>
      <c r="AT601" s="17" t="s">
        <v>147</v>
      </c>
      <c r="AU601" s="17" t="s">
        <v>86</v>
      </c>
    </row>
    <row r="602" s="2" customFormat="1">
      <c r="A602" s="38"/>
      <c r="B602" s="39"/>
      <c r="C602" s="40"/>
      <c r="D602" s="238" t="s">
        <v>149</v>
      </c>
      <c r="E602" s="40"/>
      <c r="F602" s="239" t="s">
        <v>709</v>
      </c>
      <c r="G602" s="40"/>
      <c r="H602" s="40"/>
      <c r="I602" s="235"/>
      <c r="J602" s="40"/>
      <c r="K602" s="40"/>
      <c r="L602" s="44"/>
      <c r="M602" s="236"/>
      <c r="N602" s="237"/>
      <c r="O602" s="91"/>
      <c r="P602" s="91"/>
      <c r="Q602" s="91"/>
      <c r="R602" s="91"/>
      <c r="S602" s="91"/>
      <c r="T602" s="92"/>
      <c r="U602" s="38"/>
      <c r="V602" s="38"/>
      <c r="W602" s="38"/>
      <c r="X602" s="38"/>
      <c r="Y602" s="38"/>
      <c r="Z602" s="38"/>
      <c r="AA602" s="38"/>
      <c r="AB602" s="38"/>
      <c r="AC602" s="38"/>
      <c r="AD602" s="38"/>
      <c r="AE602" s="38"/>
      <c r="AT602" s="17" t="s">
        <v>149</v>
      </c>
      <c r="AU602" s="17" t="s">
        <v>86</v>
      </c>
    </row>
    <row r="603" s="13" customFormat="1">
      <c r="A603" s="13"/>
      <c r="B603" s="240"/>
      <c r="C603" s="241"/>
      <c r="D603" s="233" t="s">
        <v>177</v>
      </c>
      <c r="E603" s="242" t="s">
        <v>1</v>
      </c>
      <c r="F603" s="243" t="s">
        <v>537</v>
      </c>
      <c r="G603" s="241"/>
      <c r="H603" s="242" t="s">
        <v>1</v>
      </c>
      <c r="I603" s="244"/>
      <c r="J603" s="241"/>
      <c r="K603" s="241"/>
      <c r="L603" s="245"/>
      <c r="M603" s="246"/>
      <c r="N603" s="247"/>
      <c r="O603" s="247"/>
      <c r="P603" s="247"/>
      <c r="Q603" s="247"/>
      <c r="R603" s="247"/>
      <c r="S603" s="247"/>
      <c r="T603" s="248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T603" s="249" t="s">
        <v>177</v>
      </c>
      <c r="AU603" s="249" t="s">
        <v>86</v>
      </c>
      <c r="AV603" s="13" t="s">
        <v>84</v>
      </c>
      <c r="AW603" s="13" t="s">
        <v>32</v>
      </c>
      <c r="AX603" s="13" t="s">
        <v>76</v>
      </c>
      <c r="AY603" s="249" t="s">
        <v>138</v>
      </c>
    </row>
    <row r="604" s="14" customFormat="1">
      <c r="A604" s="14"/>
      <c r="B604" s="250"/>
      <c r="C604" s="251"/>
      <c r="D604" s="233" t="s">
        <v>177</v>
      </c>
      <c r="E604" s="252" t="s">
        <v>1</v>
      </c>
      <c r="F604" s="253" t="s">
        <v>145</v>
      </c>
      <c r="G604" s="251"/>
      <c r="H604" s="254">
        <v>4</v>
      </c>
      <c r="I604" s="255"/>
      <c r="J604" s="251"/>
      <c r="K604" s="251"/>
      <c r="L604" s="256"/>
      <c r="M604" s="257"/>
      <c r="N604" s="258"/>
      <c r="O604" s="258"/>
      <c r="P604" s="258"/>
      <c r="Q604" s="258"/>
      <c r="R604" s="258"/>
      <c r="S604" s="258"/>
      <c r="T604" s="259"/>
      <c r="U604" s="14"/>
      <c r="V604" s="14"/>
      <c r="W604" s="14"/>
      <c r="X604" s="14"/>
      <c r="Y604" s="14"/>
      <c r="Z604" s="14"/>
      <c r="AA604" s="14"/>
      <c r="AB604" s="14"/>
      <c r="AC604" s="14"/>
      <c r="AD604" s="14"/>
      <c r="AE604" s="14"/>
      <c r="AT604" s="260" t="s">
        <v>177</v>
      </c>
      <c r="AU604" s="260" t="s">
        <v>86</v>
      </c>
      <c r="AV604" s="14" t="s">
        <v>86</v>
      </c>
      <c r="AW604" s="14" t="s">
        <v>32</v>
      </c>
      <c r="AX604" s="14" t="s">
        <v>76</v>
      </c>
      <c r="AY604" s="260" t="s">
        <v>138</v>
      </c>
    </row>
    <row r="605" s="15" customFormat="1">
      <c r="A605" s="15"/>
      <c r="B605" s="261"/>
      <c r="C605" s="262"/>
      <c r="D605" s="233" t="s">
        <v>177</v>
      </c>
      <c r="E605" s="263" t="s">
        <v>1</v>
      </c>
      <c r="F605" s="264" t="s">
        <v>180</v>
      </c>
      <c r="G605" s="262"/>
      <c r="H605" s="265">
        <v>4</v>
      </c>
      <c r="I605" s="266"/>
      <c r="J605" s="262"/>
      <c r="K605" s="262"/>
      <c r="L605" s="267"/>
      <c r="M605" s="268"/>
      <c r="N605" s="269"/>
      <c r="O605" s="269"/>
      <c r="P605" s="269"/>
      <c r="Q605" s="269"/>
      <c r="R605" s="269"/>
      <c r="S605" s="269"/>
      <c r="T605" s="270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  <c r="AE605" s="15"/>
      <c r="AT605" s="271" t="s">
        <v>177</v>
      </c>
      <c r="AU605" s="271" t="s">
        <v>86</v>
      </c>
      <c r="AV605" s="15" t="s">
        <v>145</v>
      </c>
      <c r="AW605" s="15" t="s">
        <v>32</v>
      </c>
      <c r="AX605" s="15" t="s">
        <v>84</v>
      </c>
      <c r="AY605" s="271" t="s">
        <v>138</v>
      </c>
    </row>
    <row r="606" s="2" customFormat="1" ht="21.75" customHeight="1">
      <c r="A606" s="38"/>
      <c r="B606" s="39"/>
      <c r="C606" s="219" t="s">
        <v>710</v>
      </c>
      <c r="D606" s="219" t="s">
        <v>141</v>
      </c>
      <c r="E606" s="220" t="s">
        <v>711</v>
      </c>
      <c r="F606" s="221" t="s">
        <v>712</v>
      </c>
      <c r="G606" s="222" t="s">
        <v>144</v>
      </c>
      <c r="H606" s="223">
        <v>4</v>
      </c>
      <c r="I606" s="224"/>
      <c r="J606" s="225">
        <f>ROUND(I606*H606,2)</f>
        <v>0</v>
      </c>
      <c r="K606" s="226"/>
      <c r="L606" s="44"/>
      <c r="M606" s="227" t="s">
        <v>1</v>
      </c>
      <c r="N606" s="228" t="s">
        <v>41</v>
      </c>
      <c r="O606" s="91"/>
      <c r="P606" s="229">
        <f>O606*H606</f>
        <v>0</v>
      </c>
      <c r="Q606" s="229">
        <v>0.00077999999999999999</v>
      </c>
      <c r="R606" s="229">
        <f>Q606*H606</f>
        <v>0.0031199999999999999</v>
      </c>
      <c r="S606" s="229">
        <v>0</v>
      </c>
      <c r="T606" s="230">
        <f>S606*H606</f>
        <v>0</v>
      </c>
      <c r="U606" s="38"/>
      <c r="V606" s="38"/>
      <c r="W606" s="38"/>
      <c r="X606" s="38"/>
      <c r="Y606" s="38"/>
      <c r="Z606" s="38"/>
      <c r="AA606" s="38"/>
      <c r="AB606" s="38"/>
      <c r="AC606" s="38"/>
      <c r="AD606" s="38"/>
      <c r="AE606" s="38"/>
      <c r="AR606" s="231" t="s">
        <v>179</v>
      </c>
      <c r="AT606" s="231" t="s">
        <v>141</v>
      </c>
      <c r="AU606" s="231" t="s">
        <v>86</v>
      </c>
      <c r="AY606" s="17" t="s">
        <v>138</v>
      </c>
      <c r="BE606" s="232">
        <f>IF(N606="základní",J606,0)</f>
        <v>0</v>
      </c>
      <c r="BF606" s="232">
        <f>IF(N606="snížená",J606,0)</f>
        <v>0</v>
      </c>
      <c r="BG606" s="232">
        <f>IF(N606="zákl. přenesená",J606,0)</f>
        <v>0</v>
      </c>
      <c r="BH606" s="232">
        <f>IF(N606="sníž. přenesená",J606,0)</f>
        <v>0</v>
      </c>
      <c r="BI606" s="232">
        <f>IF(N606="nulová",J606,0)</f>
        <v>0</v>
      </c>
      <c r="BJ606" s="17" t="s">
        <v>84</v>
      </c>
      <c r="BK606" s="232">
        <f>ROUND(I606*H606,2)</f>
        <v>0</v>
      </c>
      <c r="BL606" s="17" t="s">
        <v>179</v>
      </c>
      <c r="BM606" s="231" t="s">
        <v>713</v>
      </c>
    </row>
    <row r="607" s="2" customFormat="1">
      <c r="A607" s="38"/>
      <c r="B607" s="39"/>
      <c r="C607" s="40"/>
      <c r="D607" s="233" t="s">
        <v>147</v>
      </c>
      <c r="E607" s="40"/>
      <c r="F607" s="234" t="s">
        <v>714</v>
      </c>
      <c r="G607" s="40"/>
      <c r="H607" s="40"/>
      <c r="I607" s="235"/>
      <c r="J607" s="40"/>
      <c r="K607" s="40"/>
      <c r="L607" s="44"/>
      <c r="M607" s="236"/>
      <c r="N607" s="237"/>
      <c r="O607" s="91"/>
      <c r="P607" s="91"/>
      <c r="Q607" s="91"/>
      <c r="R607" s="91"/>
      <c r="S607" s="91"/>
      <c r="T607" s="92"/>
      <c r="U607" s="38"/>
      <c r="V607" s="38"/>
      <c r="W607" s="38"/>
      <c r="X607" s="38"/>
      <c r="Y607" s="38"/>
      <c r="Z607" s="38"/>
      <c r="AA607" s="38"/>
      <c r="AB607" s="38"/>
      <c r="AC607" s="38"/>
      <c r="AD607" s="38"/>
      <c r="AE607" s="38"/>
      <c r="AT607" s="17" t="s">
        <v>147</v>
      </c>
      <c r="AU607" s="17" t="s">
        <v>86</v>
      </c>
    </row>
    <row r="608" s="2" customFormat="1">
      <c r="A608" s="38"/>
      <c r="B608" s="39"/>
      <c r="C608" s="40"/>
      <c r="D608" s="238" t="s">
        <v>149</v>
      </c>
      <c r="E608" s="40"/>
      <c r="F608" s="239" t="s">
        <v>715</v>
      </c>
      <c r="G608" s="40"/>
      <c r="H608" s="40"/>
      <c r="I608" s="235"/>
      <c r="J608" s="40"/>
      <c r="K608" s="40"/>
      <c r="L608" s="44"/>
      <c r="M608" s="236"/>
      <c r="N608" s="237"/>
      <c r="O608" s="91"/>
      <c r="P608" s="91"/>
      <c r="Q608" s="91"/>
      <c r="R608" s="91"/>
      <c r="S608" s="91"/>
      <c r="T608" s="92"/>
      <c r="U608" s="38"/>
      <c r="V608" s="38"/>
      <c r="W608" s="38"/>
      <c r="X608" s="38"/>
      <c r="Y608" s="38"/>
      <c r="Z608" s="38"/>
      <c r="AA608" s="38"/>
      <c r="AB608" s="38"/>
      <c r="AC608" s="38"/>
      <c r="AD608" s="38"/>
      <c r="AE608" s="38"/>
      <c r="AT608" s="17" t="s">
        <v>149</v>
      </c>
      <c r="AU608" s="17" t="s">
        <v>86</v>
      </c>
    </row>
    <row r="609" s="13" customFormat="1">
      <c r="A609" s="13"/>
      <c r="B609" s="240"/>
      <c r="C609" s="241"/>
      <c r="D609" s="233" t="s">
        <v>177</v>
      </c>
      <c r="E609" s="242" t="s">
        <v>1</v>
      </c>
      <c r="F609" s="243" t="s">
        <v>537</v>
      </c>
      <c r="G609" s="241"/>
      <c r="H609" s="242" t="s">
        <v>1</v>
      </c>
      <c r="I609" s="244"/>
      <c r="J609" s="241"/>
      <c r="K609" s="241"/>
      <c r="L609" s="245"/>
      <c r="M609" s="246"/>
      <c r="N609" s="247"/>
      <c r="O609" s="247"/>
      <c r="P609" s="247"/>
      <c r="Q609" s="247"/>
      <c r="R609" s="247"/>
      <c r="S609" s="247"/>
      <c r="T609" s="248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49" t="s">
        <v>177</v>
      </c>
      <c r="AU609" s="249" t="s">
        <v>86</v>
      </c>
      <c r="AV609" s="13" t="s">
        <v>84</v>
      </c>
      <c r="AW609" s="13" t="s">
        <v>32</v>
      </c>
      <c r="AX609" s="13" t="s">
        <v>76</v>
      </c>
      <c r="AY609" s="249" t="s">
        <v>138</v>
      </c>
    </row>
    <row r="610" s="14" customFormat="1">
      <c r="A610" s="14"/>
      <c r="B610" s="250"/>
      <c r="C610" s="251"/>
      <c r="D610" s="233" t="s">
        <v>177</v>
      </c>
      <c r="E610" s="252" t="s">
        <v>1</v>
      </c>
      <c r="F610" s="253" t="s">
        <v>145</v>
      </c>
      <c r="G610" s="251"/>
      <c r="H610" s="254">
        <v>4</v>
      </c>
      <c r="I610" s="255"/>
      <c r="J610" s="251"/>
      <c r="K610" s="251"/>
      <c r="L610" s="256"/>
      <c r="M610" s="257"/>
      <c r="N610" s="258"/>
      <c r="O610" s="258"/>
      <c r="P610" s="258"/>
      <c r="Q610" s="258"/>
      <c r="R610" s="258"/>
      <c r="S610" s="258"/>
      <c r="T610" s="259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60" t="s">
        <v>177</v>
      </c>
      <c r="AU610" s="260" t="s">
        <v>86</v>
      </c>
      <c r="AV610" s="14" t="s">
        <v>86</v>
      </c>
      <c r="AW610" s="14" t="s">
        <v>32</v>
      </c>
      <c r="AX610" s="14" t="s">
        <v>76</v>
      </c>
      <c r="AY610" s="260" t="s">
        <v>138</v>
      </c>
    </row>
    <row r="611" s="15" customFormat="1">
      <c r="A611" s="15"/>
      <c r="B611" s="261"/>
      <c r="C611" s="262"/>
      <c r="D611" s="233" t="s">
        <v>177</v>
      </c>
      <c r="E611" s="263" t="s">
        <v>1</v>
      </c>
      <c r="F611" s="264" t="s">
        <v>180</v>
      </c>
      <c r="G611" s="262"/>
      <c r="H611" s="265">
        <v>4</v>
      </c>
      <c r="I611" s="266"/>
      <c r="J611" s="262"/>
      <c r="K611" s="262"/>
      <c r="L611" s="267"/>
      <c r="M611" s="268"/>
      <c r="N611" s="269"/>
      <c r="O611" s="269"/>
      <c r="P611" s="269"/>
      <c r="Q611" s="269"/>
      <c r="R611" s="269"/>
      <c r="S611" s="269"/>
      <c r="T611" s="270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  <c r="AE611" s="15"/>
      <c r="AT611" s="271" t="s">
        <v>177</v>
      </c>
      <c r="AU611" s="271" t="s">
        <v>86</v>
      </c>
      <c r="AV611" s="15" t="s">
        <v>145</v>
      </c>
      <c r="AW611" s="15" t="s">
        <v>32</v>
      </c>
      <c r="AX611" s="15" t="s">
        <v>84</v>
      </c>
      <c r="AY611" s="271" t="s">
        <v>138</v>
      </c>
    </row>
    <row r="612" s="2" customFormat="1" ht="24.15" customHeight="1">
      <c r="A612" s="38"/>
      <c r="B612" s="39"/>
      <c r="C612" s="219" t="s">
        <v>716</v>
      </c>
      <c r="D612" s="219" t="s">
        <v>141</v>
      </c>
      <c r="E612" s="220" t="s">
        <v>717</v>
      </c>
      <c r="F612" s="221" t="s">
        <v>718</v>
      </c>
      <c r="G612" s="222" t="s">
        <v>144</v>
      </c>
      <c r="H612" s="223">
        <v>2</v>
      </c>
      <c r="I612" s="224"/>
      <c r="J612" s="225">
        <f>ROUND(I612*H612,2)</f>
        <v>0</v>
      </c>
      <c r="K612" s="226"/>
      <c r="L612" s="44"/>
      <c r="M612" s="227" t="s">
        <v>1</v>
      </c>
      <c r="N612" s="228" t="s">
        <v>41</v>
      </c>
      <c r="O612" s="91"/>
      <c r="P612" s="229">
        <f>O612*H612</f>
        <v>0</v>
      </c>
      <c r="Q612" s="229">
        <v>0.0028700000000000002</v>
      </c>
      <c r="R612" s="229">
        <f>Q612*H612</f>
        <v>0.0057400000000000003</v>
      </c>
      <c r="S612" s="229">
        <v>0</v>
      </c>
      <c r="T612" s="230">
        <f>S612*H612</f>
        <v>0</v>
      </c>
      <c r="U612" s="38"/>
      <c r="V612" s="38"/>
      <c r="W612" s="38"/>
      <c r="X612" s="38"/>
      <c r="Y612" s="38"/>
      <c r="Z612" s="38"/>
      <c r="AA612" s="38"/>
      <c r="AB612" s="38"/>
      <c r="AC612" s="38"/>
      <c r="AD612" s="38"/>
      <c r="AE612" s="38"/>
      <c r="AR612" s="231" t="s">
        <v>179</v>
      </c>
      <c r="AT612" s="231" t="s">
        <v>141</v>
      </c>
      <c r="AU612" s="231" t="s">
        <v>86</v>
      </c>
      <c r="AY612" s="17" t="s">
        <v>138</v>
      </c>
      <c r="BE612" s="232">
        <f>IF(N612="základní",J612,0)</f>
        <v>0</v>
      </c>
      <c r="BF612" s="232">
        <f>IF(N612="snížená",J612,0)</f>
        <v>0</v>
      </c>
      <c r="BG612" s="232">
        <f>IF(N612="zákl. přenesená",J612,0)</f>
        <v>0</v>
      </c>
      <c r="BH612" s="232">
        <f>IF(N612="sníž. přenesená",J612,0)</f>
        <v>0</v>
      </c>
      <c r="BI612" s="232">
        <f>IF(N612="nulová",J612,0)</f>
        <v>0</v>
      </c>
      <c r="BJ612" s="17" t="s">
        <v>84</v>
      </c>
      <c r="BK612" s="232">
        <f>ROUND(I612*H612,2)</f>
        <v>0</v>
      </c>
      <c r="BL612" s="17" t="s">
        <v>179</v>
      </c>
      <c r="BM612" s="231" t="s">
        <v>719</v>
      </c>
    </row>
    <row r="613" s="2" customFormat="1">
      <c r="A613" s="38"/>
      <c r="B613" s="39"/>
      <c r="C613" s="40"/>
      <c r="D613" s="233" t="s">
        <v>147</v>
      </c>
      <c r="E613" s="40"/>
      <c r="F613" s="234" t="s">
        <v>720</v>
      </c>
      <c r="G613" s="40"/>
      <c r="H613" s="40"/>
      <c r="I613" s="235"/>
      <c r="J613" s="40"/>
      <c r="K613" s="40"/>
      <c r="L613" s="44"/>
      <c r="M613" s="236"/>
      <c r="N613" s="237"/>
      <c r="O613" s="91"/>
      <c r="P613" s="91"/>
      <c r="Q613" s="91"/>
      <c r="R613" s="91"/>
      <c r="S613" s="91"/>
      <c r="T613" s="92"/>
      <c r="U613" s="38"/>
      <c r="V613" s="38"/>
      <c r="W613" s="38"/>
      <c r="X613" s="38"/>
      <c r="Y613" s="38"/>
      <c r="Z613" s="38"/>
      <c r="AA613" s="38"/>
      <c r="AB613" s="38"/>
      <c r="AC613" s="38"/>
      <c r="AD613" s="38"/>
      <c r="AE613" s="38"/>
      <c r="AT613" s="17" t="s">
        <v>147</v>
      </c>
      <c r="AU613" s="17" t="s">
        <v>86</v>
      </c>
    </row>
    <row r="614" s="2" customFormat="1">
      <c r="A614" s="38"/>
      <c r="B614" s="39"/>
      <c r="C614" s="40"/>
      <c r="D614" s="238" t="s">
        <v>149</v>
      </c>
      <c r="E614" s="40"/>
      <c r="F614" s="239" t="s">
        <v>721</v>
      </c>
      <c r="G614" s="40"/>
      <c r="H614" s="40"/>
      <c r="I614" s="235"/>
      <c r="J614" s="40"/>
      <c r="K614" s="40"/>
      <c r="L614" s="44"/>
      <c r="M614" s="236"/>
      <c r="N614" s="237"/>
      <c r="O614" s="91"/>
      <c r="P614" s="91"/>
      <c r="Q614" s="91"/>
      <c r="R614" s="91"/>
      <c r="S614" s="91"/>
      <c r="T614" s="92"/>
      <c r="U614" s="38"/>
      <c r="V614" s="38"/>
      <c r="W614" s="38"/>
      <c r="X614" s="38"/>
      <c r="Y614" s="38"/>
      <c r="Z614" s="38"/>
      <c r="AA614" s="38"/>
      <c r="AB614" s="38"/>
      <c r="AC614" s="38"/>
      <c r="AD614" s="38"/>
      <c r="AE614" s="38"/>
      <c r="AT614" s="17" t="s">
        <v>149</v>
      </c>
      <c r="AU614" s="17" t="s">
        <v>86</v>
      </c>
    </row>
    <row r="615" s="13" customFormat="1">
      <c r="A615" s="13"/>
      <c r="B615" s="240"/>
      <c r="C615" s="241"/>
      <c r="D615" s="233" t="s">
        <v>177</v>
      </c>
      <c r="E615" s="242" t="s">
        <v>1</v>
      </c>
      <c r="F615" s="243" t="s">
        <v>289</v>
      </c>
      <c r="G615" s="241"/>
      <c r="H615" s="242" t="s">
        <v>1</v>
      </c>
      <c r="I615" s="244"/>
      <c r="J615" s="241"/>
      <c r="K615" s="241"/>
      <c r="L615" s="245"/>
      <c r="M615" s="246"/>
      <c r="N615" s="247"/>
      <c r="O615" s="247"/>
      <c r="P615" s="247"/>
      <c r="Q615" s="247"/>
      <c r="R615" s="247"/>
      <c r="S615" s="247"/>
      <c r="T615" s="248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49" t="s">
        <v>177</v>
      </c>
      <c r="AU615" s="249" t="s">
        <v>86</v>
      </c>
      <c r="AV615" s="13" t="s">
        <v>84</v>
      </c>
      <c r="AW615" s="13" t="s">
        <v>32</v>
      </c>
      <c r="AX615" s="13" t="s">
        <v>76</v>
      </c>
      <c r="AY615" s="249" t="s">
        <v>138</v>
      </c>
    </row>
    <row r="616" s="14" customFormat="1">
      <c r="A616" s="14"/>
      <c r="B616" s="250"/>
      <c r="C616" s="251"/>
      <c r="D616" s="233" t="s">
        <v>177</v>
      </c>
      <c r="E616" s="252" t="s">
        <v>1</v>
      </c>
      <c r="F616" s="253" t="s">
        <v>272</v>
      </c>
      <c r="G616" s="251"/>
      <c r="H616" s="254">
        <v>2</v>
      </c>
      <c r="I616" s="255"/>
      <c r="J616" s="251"/>
      <c r="K616" s="251"/>
      <c r="L616" s="256"/>
      <c r="M616" s="257"/>
      <c r="N616" s="258"/>
      <c r="O616" s="258"/>
      <c r="P616" s="258"/>
      <c r="Q616" s="258"/>
      <c r="R616" s="258"/>
      <c r="S616" s="258"/>
      <c r="T616" s="259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0" t="s">
        <v>177</v>
      </c>
      <c r="AU616" s="260" t="s">
        <v>86</v>
      </c>
      <c r="AV616" s="14" t="s">
        <v>86</v>
      </c>
      <c r="AW616" s="14" t="s">
        <v>32</v>
      </c>
      <c r="AX616" s="14" t="s">
        <v>76</v>
      </c>
      <c r="AY616" s="260" t="s">
        <v>138</v>
      </c>
    </row>
    <row r="617" s="15" customFormat="1">
      <c r="A617" s="15"/>
      <c r="B617" s="261"/>
      <c r="C617" s="262"/>
      <c r="D617" s="233" t="s">
        <v>177</v>
      </c>
      <c r="E617" s="263" t="s">
        <v>1</v>
      </c>
      <c r="F617" s="264" t="s">
        <v>180</v>
      </c>
      <c r="G617" s="262"/>
      <c r="H617" s="265">
        <v>2</v>
      </c>
      <c r="I617" s="266"/>
      <c r="J617" s="262"/>
      <c r="K617" s="262"/>
      <c r="L617" s="267"/>
      <c r="M617" s="268"/>
      <c r="N617" s="269"/>
      <c r="O617" s="269"/>
      <c r="P617" s="269"/>
      <c r="Q617" s="269"/>
      <c r="R617" s="269"/>
      <c r="S617" s="269"/>
      <c r="T617" s="270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  <c r="AE617" s="15"/>
      <c r="AT617" s="271" t="s">
        <v>177</v>
      </c>
      <c r="AU617" s="271" t="s">
        <v>86</v>
      </c>
      <c r="AV617" s="15" t="s">
        <v>145</v>
      </c>
      <c r="AW617" s="15" t="s">
        <v>32</v>
      </c>
      <c r="AX617" s="15" t="s">
        <v>84</v>
      </c>
      <c r="AY617" s="271" t="s">
        <v>138</v>
      </c>
    </row>
    <row r="618" s="2" customFormat="1" ht="21.75" customHeight="1">
      <c r="A618" s="38"/>
      <c r="B618" s="39"/>
      <c r="C618" s="219" t="s">
        <v>722</v>
      </c>
      <c r="D618" s="219" t="s">
        <v>141</v>
      </c>
      <c r="E618" s="220" t="s">
        <v>723</v>
      </c>
      <c r="F618" s="221" t="s">
        <v>724</v>
      </c>
      <c r="G618" s="222" t="s">
        <v>144</v>
      </c>
      <c r="H618" s="223">
        <v>39</v>
      </c>
      <c r="I618" s="224"/>
      <c r="J618" s="225">
        <f>ROUND(I618*H618,2)</f>
        <v>0</v>
      </c>
      <c r="K618" s="226"/>
      <c r="L618" s="44"/>
      <c r="M618" s="227" t="s">
        <v>1</v>
      </c>
      <c r="N618" s="228" t="s">
        <v>41</v>
      </c>
      <c r="O618" s="91"/>
      <c r="P618" s="229">
        <f>O618*H618</f>
        <v>0</v>
      </c>
      <c r="Q618" s="229">
        <v>0.00025000000000000001</v>
      </c>
      <c r="R618" s="229">
        <f>Q618*H618</f>
        <v>0.00975</v>
      </c>
      <c r="S618" s="229">
        <v>0</v>
      </c>
      <c r="T618" s="230">
        <f>S618*H618</f>
        <v>0</v>
      </c>
      <c r="U618" s="38"/>
      <c r="V618" s="38"/>
      <c r="W618" s="38"/>
      <c r="X618" s="38"/>
      <c r="Y618" s="38"/>
      <c r="Z618" s="38"/>
      <c r="AA618" s="38"/>
      <c r="AB618" s="38"/>
      <c r="AC618" s="38"/>
      <c r="AD618" s="38"/>
      <c r="AE618" s="38"/>
      <c r="AR618" s="231" t="s">
        <v>179</v>
      </c>
      <c r="AT618" s="231" t="s">
        <v>141</v>
      </c>
      <c r="AU618" s="231" t="s">
        <v>86</v>
      </c>
      <c r="AY618" s="17" t="s">
        <v>138</v>
      </c>
      <c r="BE618" s="232">
        <f>IF(N618="základní",J618,0)</f>
        <v>0</v>
      </c>
      <c r="BF618" s="232">
        <f>IF(N618="snížená",J618,0)</f>
        <v>0</v>
      </c>
      <c r="BG618" s="232">
        <f>IF(N618="zákl. přenesená",J618,0)</f>
        <v>0</v>
      </c>
      <c r="BH618" s="232">
        <f>IF(N618="sníž. přenesená",J618,0)</f>
        <v>0</v>
      </c>
      <c r="BI618" s="232">
        <f>IF(N618="nulová",J618,0)</f>
        <v>0</v>
      </c>
      <c r="BJ618" s="17" t="s">
        <v>84</v>
      </c>
      <c r="BK618" s="232">
        <f>ROUND(I618*H618,2)</f>
        <v>0</v>
      </c>
      <c r="BL618" s="17" t="s">
        <v>179</v>
      </c>
      <c r="BM618" s="231" t="s">
        <v>725</v>
      </c>
    </row>
    <row r="619" s="2" customFormat="1">
      <c r="A619" s="38"/>
      <c r="B619" s="39"/>
      <c r="C619" s="40"/>
      <c r="D619" s="233" t="s">
        <v>147</v>
      </c>
      <c r="E619" s="40"/>
      <c r="F619" s="234" t="s">
        <v>726</v>
      </c>
      <c r="G619" s="40"/>
      <c r="H619" s="40"/>
      <c r="I619" s="235"/>
      <c r="J619" s="40"/>
      <c r="K619" s="40"/>
      <c r="L619" s="44"/>
      <c r="M619" s="236"/>
      <c r="N619" s="237"/>
      <c r="O619" s="91"/>
      <c r="P619" s="91"/>
      <c r="Q619" s="91"/>
      <c r="R619" s="91"/>
      <c r="S619" s="91"/>
      <c r="T619" s="92"/>
      <c r="U619" s="38"/>
      <c r="V619" s="38"/>
      <c r="W619" s="38"/>
      <c r="X619" s="38"/>
      <c r="Y619" s="38"/>
      <c r="Z619" s="38"/>
      <c r="AA619" s="38"/>
      <c r="AB619" s="38"/>
      <c r="AC619" s="38"/>
      <c r="AD619" s="38"/>
      <c r="AE619" s="38"/>
      <c r="AT619" s="17" t="s">
        <v>147</v>
      </c>
      <c r="AU619" s="17" t="s">
        <v>86</v>
      </c>
    </row>
    <row r="620" s="2" customFormat="1">
      <c r="A620" s="38"/>
      <c r="B620" s="39"/>
      <c r="C620" s="40"/>
      <c r="D620" s="238" t="s">
        <v>149</v>
      </c>
      <c r="E620" s="40"/>
      <c r="F620" s="239" t="s">
        <v>727</v>
      </c>
      <c r="G620" s="40"/>
      <c r="H620" s="40"/>
      <c r="I620" s="235"/>
      <c r="J620" s="40"/>
      <c r="K620" s="40"/>
      <c r="L620" s="44"/>
      <c r="M620" s="236"/>
      <c r="N620" s="237"/>
      <c r="O620" s="91"/>
      <c r="P620" s="91"/>
      <c r="Q620" s="91"/>
      <c r="R620" s="91"/>
      <c r="S620" s="91"/>
      <c r="T620" s="92"/>
      <c r="U620" s="38"/>
      <c r="V620" s="38"/>
      <c r="W620" s="38"/>
      <c r="X620" s="38"/>
      <c r="Y620" s="38"/>
      <c r="Z620" s="38"/>
      <c r="AA620" s="38"/>
      <c r="AB620" s="38"/>
      <c r="AC620" s="38"/>
      <c r="AD620" s="38"/>
      <c r="AE620" s="38"/>
      <c r="AT620" s="17" t="s">
        <v>149</v>
      </c>
      <c r="AU620" s="17" t="s">
        <v>86</v>
      </c>
    </row>
    <row r="621" s="13" customFormat="1">
      <c r="A621" s="13"/>
      <c r="B621" s="240"/>
      <c r="C621" s="241"/>
      <c r="D621" s="233" t="s">
        <v>177</v>
      </c>
      <c r="E621" s="242" t="s">
        <v>1</v>
      </c>
      <c r="F621" s="243" t="s">
        <v>289</v>
      </c>
      <c r="G621" s="241"/>
      <c r="H621" s="242" t="s">
        <v>1</v>
      </c>
      <c r="I621" s="244"/>
      <c r="J621" s="241"/>
      <c r="K621" s="241"/>
      <c r="L621" s="245"/>
      <c r="M621" s="246"/>
      <c r="N621" s="247"/>
      <c r="O621" s="247"/>
      <c r="P621" s="247"/>
      <c r="Q621" s="247"/>
      <c r="R621" s="247"/>
      <c r="S621" s="247"/>
      <c r="T621" s="248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49" t="s">
        <v>177</v>
      </c>
      <c r="AU621" s="249" t="s">
        <v>86</v>
      </c>
      <c r="AV621" s="13" t="s">
        <v>84</v>
      </c>
      <c r="AW621" s="13" t="s">
        <v>32</v>
      </c>
      <c r="AX621" s="13" t="s">
        <v>76</v>
      </c>
      <c r="AY621" s="249" t="s">
        <v>138</v>
      </c>
    </row>
    <row r="622" s="14" customFormat="1">
      <c r="A622" s="14"/>
      <c r="B622" s="250"/>
      <c r="C622" s="251"/>
      <c r="D622" s="233" t="s">
        <v>177</v>
      </c>
      <c r="E622" s="252" t="s">
        <v>1</v>
      </c>
      <c r="F622" s="253" t="s">
        <v>86</v>
      </c>
      <c r="G622" s="251"/>
      <c r="H622" s="254">
        <v>2</v>
      </c>
      <c r="I622" s="255"/>
      <c r="J622" s="251"/>
      <c r="K622" s="251"/>
      <c r="L622" s="256"/>
      <c r="M622" s="257"/>
      <c r="N622" s="258"/>
      <c r="O622" s="258"/>
      <c r="P622" s="258"/>
      <c r="Q622" s="258"/>
      <c r="R622" s="258"/>
      <c r="S622" s="258"/>
      <c r="T622" s="259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60" t="s">
        <v>177</v>
      </c>
      <c r="AU622" s="260" t="s">
        <v>86</v>
      </c>
      <c r="AV622" s="14" t="s">
        <v>86</v>
      </c>
      <c r="AW622" s="14" t="s">
        <v>32</v>
      </c>
      <c r="AX622" s="14" t="s">
        <v>76</v>
      </c>
      <c r="AY622" s="260" t="s">
        <v>138</v>
      </c>
    </row>
    <row r="623" s="13" customFormat="1">
      <c r="A623" s="13"/>
      <c r="B623" s="240"/>
      <c r="C623" s="241"/>
      <c r="D623" s="233" t="s">
        <v>177</v>
      </c>
      <c r="E623" s="242" t="s">
        <v>1</v>
      </c>
      <c r="F623" s="243" t="s">
        <v>178</v>
      </c>
      <c r="G623" s="241"/>
      <c r="H623" s="242" t="s">
        <v>1</v>
      </c>
      <c r="I623" s="244"/>
      <c r="J623" s="241"/>
      <c r="K623" s="241"/>
      <c r="L623" s="245"/>
      <c r="M623" s="246"/>
      <c r="N623" s="247"/>
      <c r="O623" s="247"/>
      <c r="P623" s="247"/>
      <c r="Q623" s="247"/>
      <c r="R623" s="247"/>
      <c r="S623" s="247"/>
      <c r="T623" s="248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49" t="s">
        <v>177</v>
      </c>
      <c r="AU623" s="249" t="s">
        <v>86</v>
      </c>
      <c r="AV623" s="13" t="s">
        <v>84</v>
      </c>
      <c r="AW623" s="13" t="s">
        <v>32</v>
      </c>
      <c r="AX623" s="13" t="s">
        <v>76</v>
      </c>
      <c r="AY623" s="249" t="s">
        <v>138</v>
      </c>
    </row>
    <row r="624" s="14" customFormat="1">
      <c r="A624" s="14"/>
      <c r="B624" s="250"/>
      <c r="C624" s="251"/>
      <c r="D624" s="233" t="s">
        <v>177</v>
      </c>
      <c r="E624" s="252" t="s">
        <v>1</v>
      </c>
      <c r="F624" s="253" t="s">
        <v>189</v>
      </c>
      <c r="G624" s="251"/>
      <c r="H624" s="254">
        <v>7</v>
      </c>
      <c r="I624" s="255"/>
      <c r="J624" s="251"/>
      <c r="K624" s="251"/>
      <c r="L624" s="256"/>
      <c r="M624" s="257"/>
      <c r="N624" s="258"/>
      <c r="O624" s="258"/>
      <c r="P624" s="258"/>
      <c r="Q624" s="258"/>
      <c r="R624" s="258"/>
      <c r="S624" s="258"/>
      <c r="T624" s="259"/>
      <c r="U624" s="14"/>
      <c r="V624" s="14"/>
      <c r="W624" s="14"/>
      <c r="X624" s="14"/>
      <c r="Y624" s="14"/>
      <c r="Z624" s="14"/>
      <c r="AA624" s="14"/>
      <c r="AB624" s="14"/>
      <c r="AC624" s="14"/>
      <c r="AD624" s="14"/>
      <c r="AE624" s="14"/>
      <c r="AT624" s="260" t="s">
        <v>177</v>
      </c>
      <c r="AU624" s="260" t="s">
        <v>86</v>
      </c>
      <c r="AV624" s="14" t="s">
        <v>86</v>
      </c>
      <c r="AW624" s="14" t="s">
        <v>32</v>
      </c>
      <c r="AX624" s="14" t="s">
        <v>76</v>
      </c>
      <c r="AY624" s="260" t="s">
        <v>138</v>
      </c>
    </row>
    <row r="625" s="13" customFormat="1">
      <c r="A625" s="13"/>
      <c r="B625" s="240"/>
      <c r="C625" s="241"/>
      <c r="D625" s="233" t="s">
        <v>177</v>
      </c>
      <c r="E625" s="242" t="s">
        <v>1</v>
      </c>
      <c r="F625" s="243" t="s">
        <v>655</v>
      </c>
      <c r="G625" s="241"/>
      <c r="H625" s="242" t="s">
        <v>1</v>
      </c>
      <c r="I625" s="244"/>
      <c r="J625" s="241"/>
      <c r="K625" s="241"/>
      <c r="L625" s="245"/>
      <c r="M625" s="246"/>
      <c r="N625" s="247"/>
      <c r="O625" s="247"/>
      <c r="P625" s="247"/>
      <c r="Q625" s="247"/>
      <c r="R625" s="247"/>
      <c r="S625" s="247"/>
      <c r="T625" s="248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T625" s="249" t="s">
        <v>177</v>
      </c>
      <c r="AU625" s="249" t="s">
        <v>86</v>
      </c>
      <c r="AV625" s="13" t="s">
        <v>84</v>
      </c>
      <c r="AW625" s="13" t="s">
        <v>32</v>
      </c>
      <c r="AX625" s="13" t="s">
        <v>76</v>
      </c>
      <c r="AY625" s="249" t="s">
        <v>138</v>
      </c>
    </row>
    <row r="626" s="14" customFormat="1">
      <c r="A626" s="14"/>
      <c r="B626" s="250"/>
      <c r="C626" s="251"/>
      <c r="D626" s="233" t="s">
        <v>177</v>
      </c>
      <c r="E626" s="252" t="s">
        <v>1</v>
      </c>
      <c r="F626" s="253" t="s">
        <v>8</v>
      </c>
      <c r="G626" s="251"/>
      <c r="H626" s="254">
        <v>12</v>
      </c>
      <c r="I626" s="255"/>
      <c r="J626" s="251"/>
      <c r="K626" s="251"/>
      <c r="L626" s="256"/>
      <c r="M626" s="257"/>
      <c r="N626" s="258"/>
      <c r="O626" s="258"/>
      <c r="P626" s="258"/>
      <c r="Q626" s="258"/>
      <c r="R626" s="258"/>
      <c r="S626" s="258"/>
      <c r="T626" s="259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60" t="s">
        <v>177</v>
      </c>
      <c r="AU626" s="260" t="s">
        <v>86</v>
      </c>
      <c r="AV626" s="14" t="s">
        <v>86</v>
      </c>
      <c r="AW626" s="14" t="s">
        <v>32</v>
      </c>
      <c r="AX626" s="14" t="s">
        <v>76</v>
      </c>
      <c r="AY626" s="260" t="s">
        <v>138</v>
      </c>
    </row>
    <row r="627" s="13" customFormat="1">
      <c r="A627" s="13"/>
      <c r="B627" s="240"/>
      <c r="C627" s="241"/>
      <c r="D627" s="233" t="s">
        <v>177</v>
      </c>
      <c r="E627" s="242" t="s">
        <v>1</v>
      </c>
      <c r="F627" s="243" t="s">
        <v>657</v>
      </c>
      <c r="G627" s="241"/>
      <c r="H627" s="242" t="s">
        <v>1</v>
      </c>
      <c r="I627" s="244"/>
      <c r="J627" s="241"/>
      <c r="K627" s="241"/>
      <c r="L627" s="245"/>
      <c r="M627" s="246"/>
      <c r="N627" s="247"/>
      <c r="O627" s="247"/>
      <c r="P627" s="247"/>
      <c r="Q627" s="247"/>
      <c r="R627" s="247"/>
      <c r="S627" s="247"/>
      <c r="T627" s="248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49" t="s">
        <v>177</v>
      </c>
      <c r="AU627" s="249" t="s">
        <v>86</v>
      </c>
      <c r="AV627" s="13" t="s">
        <v>84</v>
      </c>
      <c r="AW627" s="13" t="s">
        <v>32</v>
      </c>
      <c r="AX627" s="13" t="s">
        <v>76</v>
      </c>
      <c r="AY627" s="249" t="s">
        <v>138</v>
      </c>
    </row>
    <row r="628" s="14" customFormat="1">
      <c r="A628" s="14"/>
      <c r="B628" s="250"/>
      <c r="C628" s="251"/>
      <c r="D628" s="233" t="s">
        <v>177</v>
      </c>
      <c r="E628" s="252" t="s">
        <v>1</v>
      </c>
      <c r="F628" s="253" t="s">
        <v>728</v>
      </c>
      <c r="G628" s="251"/>
      <c r="H628" s="254">
        <v>18</v>
      </c>
      <c r="I628" s="255"/>
      <c r="J628" s="251"/>
      <c r="K628" s="251"/>
      <c r="L628" s="256"/>
      <c r="M628" s="257"/>
      <c r="N628" s="258"/>
      <c r="O628" s="258"/>
      <c r="P628" s="258"/>
      <c r="Q628" s="258"/>
      <c r="R628" s="258"/>
      <c r="S628" s="258"/>
      <c r="T628" s="259"/>
      <c r="U628" s="14"/>
      <c r="V628" s="14"/>
      <c r="W628" s="14"/>
      <c r="X628" s="14"/>
      <c r="Y628" s="14"/>
      <c r="Z628" s="14"/>
      <c r="AA628" s="14"/>
      <c r="AB628" s="14"/>
      <c r="AC628" s="14"/>
      <c r="AD628" s="14"/>
      <c r="AE628" s="14"/>
      <c r="AT628" s="260" t="s">
        <v>177</v>
      </c>
      <c r="AU628" s="260" t="s">
        <v>86</v>
      </c>
      <c r="AV628" s="14" t="s">
        <v>86</v>
      </c>
      <c r="AW628" s="14" t="s">
        <v>32</v>
      </c>
      <c r="AX628" s="14" t="s">
        <v>76</v>
      </c>
      <c r="AY628" s="260" t="s">
        <v>138</v>
      </c>
    </row>
    <row r="629" s="15" customFormat="1">
      <c r="A629" s="15"/>
      <c r="B629" s="261"/>
      <c r="C629" s="262"/>
      <c r="D629" s="233" t="s">
        <v>177</v>
      </c>
      <c r="E629" s="263" t="s">
        <v>1</v>
      </c>
      <c r="F629" s="264" t="s">
        <v>180</v>
      </c>
      <c r="G629" s="262"/>
      <c r="H629" s="265">
        <v>39</v>
      </c>
      <c r="I629" s="266"/>
      <c r="J629" s="262"/>
      <c r="K629" s="262"/>
      <c r="L629" s="267"/>
      <c r="M629" s="268"/>
      <c r="N629" s="269"/>
      <c r="O629" s="269"/>
      <c r="P629" s="269"/>
      <c r="Q629" s="269"/>
      <c r="R629" s="269"/>
      <c r="S629" s="269"/>
      <c r="T629" s="270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  <c r="AE629" s="15"/>
      <c r="AT629" s="271" t="s">
        <v>177</v>
      </c>
      <c r="AU629" s="271" t="s">
        <v>86</v>
      </c>
      <c r="AV629" s="15" t="s">
        <v>145</v>
      </c>
      <c r="AW629" s="15" t="s">
        <v>32</v>
      </c>
      <c r="AX629" s="15" t="s">
        <v>84</v>
      </c>
      <c r="AY629" s="271" t="s">
        <v>138</v>
      </c>
    </row>
    <row r="630" s="2" customFormat="1" ht="21.75" customHeight="1">
      <c r="A630" s="38"/>
      <c r="B630" s="39"/>
      <c r="C630" s="219" t="s">
        <v>729</v>
      </c>
      <c r="D630" s="219" t="s">
        <v>141</v>
      </c>
      <c r="E630" s="220" t="s">
        <v>730</v>
      </c>
      <c r="F630" s="221" t="s">
        <v>731</v>
      </c>
      <c r="G630" s="222" t="s">
        <v>144</v>
      </c>
      <c r="H630" s="223">
        <v>12</v>
      </c>
      <c r="I630" s="224"/>
      <c r="J630" s="225">
        <f>ROUND(I630*H630,2)</f>
        <v>0</v>
      </c>
      <c r="K630" s="226"/>
      <c r="L630" s="44"/>
      <c r="M630" s="227" t="s">
        <v>1</v>
      </c>
      <c r="N630" s="228" t="s">
        <v>41</v>
      </c>
      <c r="O630" s="91"/>
      <c r="P630" s="229">
        <f>O630*H630</f>
        <v>0</v>
      </c>
      <c r="Q630" s="229">
        <v>0.00036000000000000002</v>
      </c>
      <c r="R630" s="229">
        <f>Q630*H630</f>
        <v>0.0043200000000000001</v>
      </c>
      <c r="S630" s="229">
        <v>0</v>
      </c>
      <c r="T630" s="230">
        <f>S630*H630</f>
        <v>0</v>
      </c>
      <c r="U630" s="38"/>
      <c r="V630" s="38"/>
      <c r="W630" s="38"/>
      <c r="X630" s="38"/>
      <c r="Y630" s="38"/>
      <c r="Z630" s="38"/>
      <c r="AA630" s="38"/>
      <c r="AB630" s="38"/>
      <c r="AC630" s="38"/>
      <c r="AD630" s="38"/>
      <c r="AE630" s="38"/>
      <c r="AR630" s="231" t="s">
        <v>179</v>
      </c>
      <c r="AT630" s="231" t="s">
        <v>141</v>
      </c>
      <c r="AU630" s="231" t="s">
        <v>86</v>
      </c>
      <c r="AY630" s="17" t="s">
        <v>138</v>
      </c>
      <c r="BE630" s="232">
        <f>IF(N630="základní",J630,0)</f>
        <v>0</v>
      </c>
      <c r="BF630" s="232">
        <f>IF(N630="snížená",J630,0)</f>
        <v>0</v>
      </c>
      <c r="BG630" s="232">
        <f>IF(N630="zákl. přenesená",J630,0)</f>
        <v>0</v>
      </c>
      <c r="BH630" s="232">
        <f>IF(N630="sníž. přenesená",J630,0)</f>
        <v>0</v>
      </c>
      <c r="BI630" s="232">
        <f>IF(N630="nulová",J630,0)</f>
        <v>0</v>
      </c>
      <c r="BJ630" s="17" t="s">
        <v>84</v>
      </c>
      <c r="BK630" s="232">
        <f>ROUND(I630*H630,2)</f>
        <v>0</v>
      </c>
      <c r="BL630" s="17" t="s">
        <v>179</v>
      </c>
      <c r="BM630" s="231" t="s">
        <v>732</v>
      </c>
    </row>
    <row r="631" s="2" customFormat="1">
      <c r="A631" s="38"/>
      <c r="B631" s="39"/>
      <c r="C631" s="40"/>
      <c r="D631" s="233" t="s">
        <v>147</v>
      </c>
      <c r="E631" s="40"/>
      <c r="F631" s="234" t="s">
        <v>733</v>
      </c>
      <c r="G631" s="40"/>
      <c r="H631" s="40"/>
      <c r="I631" s="235"/>
      <c r="J631" s="40"/>
      <c r="K631" s="40"/>
      <c r="L631" s="44"/>
      <c r="M631" s="236"/>
      <c r="N631" s="237"/>
      <c r="O631" s="91"/>
      <c r="P631" s="91"/>
      <c r="Q631" s="91"/>
      <c r="R631" s="91"/>
      <c r="S631" s="91"/>
      <c r="T631" s="92"/>
      <c r="U631" s="38"/>
      <c r="V631" s="38"/>
      <c r="W631" s="38"/>
      <c r="X631" s="38"/>
      <c r="Y631" s="38"/>
      <c r="Z631" s="38"/>
      <c r="AA631" s="38"/>
      <c r="AB631" s="38"/>
      <c r="AC631" s="38"/>
      <c r="AD631" s="38"/>
      <c r="AE631" s="38"/>
      <c r="AT631" s="17" t="s">
        <v>147</v>
      </c>
      <c r="AU631" s="17" t="s">
        <v>86</v>
      </c>
    </row>
    <row r="632" s="2" customFormat="1">
      <c r="A632" s="38"/>
      <c r="B632" s="39"/>
      <c r="C632" s="40"/>
      <c r="D632" s="238" t="s">
        <v>149</v>
      </c>
      <c r="E632" s="40"/>
      <c r="F632" s="239" t="s">
        <v>734</v>
      </c>
      <c r="G632" s="40"/>
      <c r="H632" s="40"/>
      <c r="I632" s="235"/>
      <c r="J632" s="40"/>
      <c r="K632" s="40"/>
      <c r="L632" s="44"/>
      <c r="M632" s="236"/>
      <c r="N632" s="237"/>
      <c r="O632" s="91"/>
      <c r="P632" s="91"/>
      <c r="Q632" s="91"/>
      <c r="R632" s="91"/>
      <c r="S632" s="91"/>
      <c r="T632" s="92"/>
      <c r="U632" s="38"/>
      <c r="V632" s="38"/>
      <c r="W632" s="38"/>
      <c r="X632" s="38"/>
      <c r="Y632" s="38"/>
      <c r="Z632" s="38"/>
      <c r="AA632" s="38"/>
      <c r="AB632" s="38"/>
      <c r="AC632" s="38"/>
      <c r="AD632" s="38"/>
      <c r="AE632" s="38"/>
      <c r="AT632" s="17" t="s">
        <v>149</v>
      </c>
      <c r="AU632" s="17" t="s">
        <v>86</v>
      </c>
    </row>
    <row r="633" s="13" customFormat="1">
      <c r="A633" s="13"/>
      <c r="B633" s="240"/>
      <c r="C633" s="241"/>
      <c r="D633" s="233" t="s">
        <v>177</v>
      </c>
      <c r="E633" s="242" t="s">
        <v>1</v>
      </c>
      <c r="F633" s="243" t="s">
        <v>655</v>
      </c>
      <c r="G633" s="241"/>
      <c r="H633" s="242" t="s">
        <v>1</v>
      </c>
      <c r="I633" s="244"/>
      <c r="J633" s="241"/>
      <c r="K633" s="241"/>
      <c r="L633" s="245"/>
      <c r="M633" s="246"/>
      <c r="N633" s="247"/>
      <c r="O633" s="247"/>
      <c r="P633" s="247"/>
      <c r="Q633" s="247"/>
      <c r="R633" s="247"/>
      <c r="S633" s="247"/>
      <c r="T633" s="248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49" t="s">
        <v>177</v>
      </c>
      <c r="AU633" s="249" t="s">
        <v>86</v>
      </c>
      <c r="AV633" s="13" t="s">
        <v>84</v>
      </c>
      <c r="AW633" s="13" t="s">
        <v>32</v>
      </c>
      <c r="AX633" s="13" t="s">
        <v>76</v>
      </c>
      <c r="AY633" s="249" t="s">
        <v>138</v>
      </c>
    </row>
    <row r="634" s="14" customFormat="1">
      <c r="A634" s="14"/>
      <c r="B634" s="250"/>
      <c r="C634" s="251"/>
      <c r="D634" s="233" t="s">
        <v>177</v>
      </c>
      <c r="E634" s="252" t="s">
        <v>1</v>
      </c>
      <c r="F634" s="253" t="s">
        <v>656</v>
      </c>
      <c r="G634" s="251"/>
      <c r="H634" s="254">
        <v>12</v>
      </c>
      <c r="I634" s="255"/>
      <c r="J634" s="251"/>
      <c r="K634" s="251"/>
      <c r="L634" s="256"/>
      <c r="M634" s="257"/>
      <c r="N634" s="258"/>
      <c r="O634" s="258"/>
      <c r="P634" s="258"/>
      <c r="Q634" s="258"/>
      <c r="R634" s="258"/>
      <c r="S634" s="258"/>
      <c r="T634" s="259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60" t="s">
        <v>177</v>
      </c>
      <c r="AU634" s="260" t="s">
        <v>86</v>
      </c>
      <c r="AV634" s="14" t="s">
        <v>86</v>
      </c>
      <c r="AW634" s="14" t="s">
        <v>32</v>
      </c>
      <c r="AX634" s="14" t="s">
        <v>76</v>
      </c>
      <c r="AY634" s="260" t="s">
        <v>138</v>
      </c>
    </row>
    <row r="635" s="15" customFormat="1">
      <c r="A635" s="15"/>
      <c r="B635" s="261"/>
      <c r="C635" s="262"/>
      <c r="D635" s="233" t="s">
        <v>177</v>
      </c>
      <c r="E635" s="263" t="s">
        <v>1</v>
      </c>
      <c r="F635" s="264" t="s">
        <v>180</v>
      </c>
      <c r="G635" s="262"/>
      <c r="H635" s="265">
        <v>12</v>
      </c>
      <c r="I635" s="266"/>
      <c r="J635" s="262"/>
      <c r="K635" s="262"/>
      <c r="L635" s="267"/>
      <c r="M635" s="268"/>
      <c r="N635" s="269"/>
      <c r="O635" s="269"/>
      <c r="P635" s="269"/>
      <c r="Q635" s="269"/>
      <c r="R635" s="269"/>
      <c r="S635" s="269"/>
      <c r="T635" s="270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  <c r="AE635" s="15"/>
      <c r="AT635" s="271" t="s">
        <v>177</v>
      </c>
      <c r="AU635" s="271" t="s">
        <v>86</v>
      </c>
      <c r="AV635" s="15" t="s">
        <v>145</v>
      </c>
      <c r="AW635" s="15" t="s">
        <v>32</v>
      </c>
      <c r="AX635" s="15" t="s">
        <v>84</v>
      </c>
      <c r="AY635" s="271" t="s">
        <v>138</v>
      </c>
    </row>
    <row r="636" s="2" customFormat="1" ht="21.75" customHeight="1">
      <c r="A636" s="38"/>
      <c r="B636" s="39"/>
      <c r="C636" s="219" t="s">
        <v>735</v>
      </c>
      <c r="D636" s="219" t="s">
        <v>141</v>
      </c>
      <c r="E636" s="220" t="s">
        <v>736</v>
      </c>
      <c r="F636" s="221" t="s">
        <v>737</v>
      </c>
      <c r="G636" s="222" t="s">
        <v>144</v>
      </c>
      <c r="H636" s="223">
        <v>20</v>
      </c>
      <c r="I636" s="224"/>
      <c r="J636" s="225">
        <f>ROUND(I636*H636,2)</f>
        <v>0</v>
      </c>
      <c r="K636" s="226"/>
      <c r="L636" s="44"/>
      <c r="M636" s="227" t="s">
        <v>1</v>
      </c>
      <c r="N636" s="228" t="s">
        <v>41</v>
      </c>
      <c r="O636" s="91"/>
      <c r="P636" s="229">
        <f>O636*H636</f>
        <v>0</v>
      </c>
      <c r="Q636" s="229">
        <v>0.00044000000000000002</v>
      </c>
      <c r="R636" s="229">
        <f>Q636*H636</f>
        <v>0.0088000000000000005</v>
      </c>
      <c r="S636" s="229">
        <v>0</v>
      </c>
      <c r="T636" s="230">
        <f>S636*H636</f>
        <v>0</v>
      </c>
      <c r="U636" s="38"/>
      <c r="V636" s="38"/>
      <c r="W636" s="38"/>
      <c r="X636" s="38"/>
      <c r="Y636" s="38"/>
      <c r="Z636" s="38"/>
      <c r="AA636" s="38"/>
      <c r="AB636" s="38"/>
      <c r="AC636" s="38"/>
      <c r="AD636" s="38"/>
      <c r="AE636" s="38"/>
      <c r="AR636" s="231" t="s">
        <v>179</v>
      </c>
      <c r="AT636" s="231" t="s">
        <v>141</v>
      </c>
      <c r="AU636" s="231" t="s">
        <v>86</v>
      </c>
      <c r="AY636" s="17" t="s">
        <v>138</v>
      </c>
      <c r="BE636" s="232">
        <f>IF(N636="základní",J636,0)</f>
        <v>0</v>
      </c>
      <c r="BF636" s="232">
        <f>IF(N636="snížená",J636,0)</f>
        <v>0</v>
      </c>
      <c r="BG636" s="232">
        <f>IF(N636="zákl. přenesená",J636,0)</f>
        <v>0</v>
      </c>
      <c r="BH636" s="232">
        <f>IF(N636="sníž. přenesená",J636,0)</f>
        <v>0</v>
      </c>
      <c r="BI636" s="232">
        <f>IF(N636="nulová",J636,0)</f>
        <v>0</v>
      </c>
      <c r="BJ636" s="17" t="s">
        <v>84</v>
      </c>
      <c r="BK636" s="232">
        <f>ROUND(I636*H636,2)</f>
        <v>0</v>
      </c>
      <c r="BL636" s="17" t="s">
        <v>179</v>
      </c>
      <c r="BM636" s="231" t="s">
        <v>738</v>
      </c>
    </row>
    <row r="637" s="2" customFormat="1">
      <c r="A637" s="38"/>
      <c r="B637" s="39"/>
      <c r="C637" s="40"/>
      <c r="D637" s="233" t="s">
        <v>147</v>
      </c>
      <c r="E637" s="40"/>
      <c r="F637" s="234" t="s">
        <v>739</v>
      </c>
      <c r="G637" s="40"/>
      <c r="H637" s="40"/>
      <c r="I637" s="235"/>
      <c r="J637" s="40"/>
      <c r="K637" s="40"/>
      <c r="L637" s="44"/>
      <c r="M637" s="236"/>
      <c r="N637" s="237"/>
      <c r="O637" s="91"/>
      <c r="P637" s="91"/>
      <c r="Q637" s="91"/>
      <c r="R637" s="91"/>
      <c r="S637" s="91"/>
      <c r="T637" s="92"/>
      <c r="U637" s="38"/>
      <c r="V637" s="38"/>
      <c r="W637" s="38"/>
      <c r="X637" s="38"/>
      <c r="Y637" s="38"/>
      <c r="Z637" s="38"/>
      <c r="AA637" s="38"/>
      <c r="AB637" s="38"/>
      <c r="AC637" s="38"/>
      <c r="AD637" s="38"/>
      <c r="AE637" s="38"/>
      <c r="AT637" s="17" t="s">
        <v>147</v>
      </c>
      <c r="AU637" s="17" t="s">
        <v>86</v>
      </c>
    </row>
    <row r="638" s="2" customFormat="1">
      <c r="A638" s="38"/>
      <c r="B638" s="39"/>
      <c r="C638" s="40"/>
      <c r="D638" s="238" t="s">
        <v>149</v>
      </c>
      <c r="E638" s="40"/>
      <c r="F638" s="239" t="s">
        <v>740</v>
      </c>
      <c r="G638" s="40"/>
      <c r="H638" s="40"/>
      <c r="I638" s="235"/>
      <c r="J638" s="40"/>
      <c r="K638" s="40"/>
      <c r="L638" s="44"/>
      <c r="M638" s="236"/>
      <c r="N638" s="237"/>
      <c r="O638" s="91"/>
      <c r="P638" s="91"/>
      <c r="Q638" s="91"/>
      <c r="R638" s="91"/>
      <c r="S638" s="91"/>
      <c r="T638" s="92"/>
      <c r="U638" s="38"/>
      <c r="V638" s="38"/>
      <c r="W638" s="38"/>
      <c r="X638" s="38"/>
      <c r="Y638" s="38"/>
      <c r="Z638" s="38"/>
      <c r="AA638" s="38"/>
      <c r="AB638" s="38"/>
      <c r="AC638" s="38"/>
      <c r="AD638" s="38"/>
      <c r="AE638" s="38"/>
      <c r="AT638" s="17" t="s">
        <v>149</v>
      </c>
      <c r="AU638" s="17" t="s">
        <v>86</v>
      </c>
    </row>
    <row r="639" s="13" customFormat="1">
      <c r="A639" s="13"/>
      <c r="B639" s="240"/>
      <c r="C639" s="241"/>
      <c r="D639" s="233" t="s">
        <v>177</v>
      </c>
      <c r="E639" s="242" t="s">
        <v>1</v>
      </c>
      <c r="F639" s="243" t="s">
        <v>655</v>
      </c>
      <c r="G639" s="241"/>
      <c r="H639" s="242" t="s">
        <v>1</v>
      </c>
      <c r="I639" s="244"/>
      <c r="J639" s="241"/>
      <c r="K639" s="241"/>
      <c r="L639" s="245"/>
      <c r="M639" s="246"/>
      <c r="N639" s="247"/>
      <c r="O639" s="247"/>
      <c r="P639" s="247"/>
      <c r="Q639" s="247"/>
      <c r="R639" s="247"/>
      <c r="S639" s="247"/>
      <c r="T639" s="248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49" t="s">
        <v>177</v>
      </c>
      <c r="AU639" s="249" t="s">
        <v>86</v>
      </c>
      <c r="AV639" s="13" t="s">
        <v>84</v>
      </c>
      <c r="AW639" s="13" t="s">
        <v>32</v>
      </c>
      <c r="AX639" s="13" t="s">
        <v>76</v>
      </c>
      <c r="AY639" s="249" t="s">
        <v>138</v>
      </c>
    </row>
    <row r="640" s="14" customFormat="1">
      <c r="A640" s="14"/>
      <c r="B640" s="250"/>
      <c r="C640" s="251"/>
      <c r="D640" s="233" t="s">
        <v>177</v>
      </c>
      <c r="E640" s="252" t="s">
        <v>1</v>
      </c>
      <c r="F640" s="253" t="s">
        <v>272</v>
      </c>
      <c r="G640" s="251"/>
      <c r="H640" s="254">
        <v>2</v>
      </c>
      <c r="I640" s="255"/>
      <c r="J640" s="251"/>
      <c r="K640" s="251"/>
      <c r="L640" s="256"/>
      <c r="M640" s="257"/>
      <c r="N640" s="258"/>
      <c r="O640" s="258"/>
      <c r="P640" s="258"/>
      <c r="Q640" s="258"/>
      <c r="R640" s="258"/>
      <c r="S640" s="258"/>
      <c r="T640" s="259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60" t="s">
        <v>177</v>
      </c>
      <c r="AU640" s="260" t="s">
        <v>86</v>
      </c>
      <c r="AV640" s="14" t="s">
        <v>86</v>
      </c>
      <c r="AW640" s="14" t="s">
        <v>32</v>
      </c>
      <c r="AX640" s="14" t="s">
        <v>76</v>
      </c>
      <c r="AY640" s="260" t="s">
        <v>138</v>
      </c>
    </row>
    <row r="641" s="13" customFormat="1">
      <c r="A641" s="13"/>
      <c r="B641" s="240"/>
      <c r="C641" s="241"/>
      <c r="D641" s="233" t="s">
        <v>177</v>
      </c>
      <c r="E641" s="242" t="s">
        <v>1</v>
      </c>
      <c r="F641" s="243" t="s">
        <v>657</v>
      </c>
      <c r="G641" s="241"/>
      <c r="H641" s="242" t="s">
        <v>1</v>
      </c>
      <c r="I641" s="244"/>
      <c r="J641" s="241"/>
      <c r="K641" s="241"/>
      <c r="L641" s="245"/>
      <c r="M641" s="246"/>
      <c r="N641" s="247"/>
      <c r="O641" s="247"/>
      <c r="P641" s="247"/>
      <c r="Q641" s="247"/>
      <c r="R641" s="247"/>
      <c r="S641" s="247"/>
      <c r="T641" s="248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T641" s="249" t="s">
        <v>177</v>
      </c>
      <c r="AU641" s="249" t="s">
        <v>86</v>
      </c>
      <c r="AV641" s="13" t="s">
        <v>84</v>
      </c>
      <c r="AW641" s="13" t="s">
        <v>32</v>
      </c>
      <c r="AX641" s="13" t="s">
        <v>76</v>
      </c>
      <c r="AY641" s="249" t="s">
        <v>138</v>
      </c>
    </row>
    <row r="642" s="14" customFormat="1">
      <c r="A642" s="14"/>
      <c r="B642" s="250"/>
      <c r="C642" s="251"/>
      <c r="D642" s="233" t="s">
        <v>177</v>
      </c>
      <c r="E642" s="252" t="s">
        <v>1</v>
      </c>
      <c r="F642" s="253" t="s">
        <v>86</v>
      </c>
      <c r="G642" s="251"/>
      <c r="H642" s="254">
        <v>2</v>
      </c>
      <c r="I642" s="255"/>
      <c r="J642" s="251"/>
      <c r="K642" s="251"/>
      <c r="L642" s="256"/>
      <c r="M642" s="257"/>
      <c r="N642" s="258"/>
      <c r="O642" s="258"/>
      <c r="P642" s="258"/>
      <c r="Q642" s="258"/>
      <c r="R642" s="258"/>
      <c r="S642" s="258"/>
      <c r="T642" s="259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60" t="s">
        <v>177</v>
      </c>
      <c r="AU642" s="260" t="s">
        <v>86</v>
      </c>
      <c r="AV642" s="14" t="s">
        <v>86</v>
      </c>
      <c r="AW642" s="14" t="s">
        <v>32</v>
      </c>
      <c r="AX642" s="14" t="s">
        <v>76</v>
      </c>
      <c r="AY642" s="260" t="s">
        <v>138</v>
      </c>
    </row>
    <row r="643" s="13" customFormat="1">
      <c r="A643" s="13"/>
      <c r="B643" s="240"/>
      <c r="C643" s="241"/>
      <c r="D643" s="233" t="s">
        <v>177</v>
      </c>
      <c r="E643" s="242" t="s">
        <v>1</v>
      </c>
      <c r="F643" s="243" t="s">
        <v>537</v>
      </c>
      <c r="G643" s="241"/>
      <c r="H643" s="242" t="s">
        <v>1</v>
      </c>
      <c r="I643" s="244"/>
      <c r="J643" s="241"/>
      <c r="K643" s="241"/>
      <c r="L643" s="245"/>
      <c r="M643" s="246"/>
      <c r="N643" s="247"/>
      <c r="O643" s="247"/>
      <c r="P643" s="247"/>
      <c r="Q643" s="247"/>
      <c r="R643" s="247"/>
      <c r="S643" s="247"/>
      <c r="T643" s="248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49" t="s">
        <v>177</v>
      </c>
      <c r="AU643" s="249" t="s">
        <v>86</v>
      </c>
      <c r="AV643" s="13" t="s">
        <v>84</v>
      </c>
      <c r="AW643" s="13" t="s">
        <v>32</v>
      </c>
      <c r="AX643" s="13" t="s">
        <v>76</v>
      </c>
      <c r="AY643" s="249" t="s">
        <v>138</v>
      </c>
    </row>
    <row r="644" s="14" customFormat="1">
      <c r="A644" s="14"/>
      <c r="B644" s="250"/>
      <c r="C644" s="251"/>
      <c r="D644" s="233" t="s">
        <v>177</v>
      </c>
      <c r="E644" s="252" t="s">
        <v>1</v>
      </c>
      <c r="F644" s="253" t="s">
        <v>741</v>
      </c>
      <c r="G644" s="251"/>
      <c r="H644" s="254">
        <v>16</v>
      </c>
      <c r="I644" s="255"/>
      <c r="J644" s="251"/>
      <c r="K644" s="251"/>
      <c r="L644" s="256"/>
      <c r="M644" s="257"/>
      <c r="N644" s="258"/>
      <c r="O644" s="258"/>
      <c r="P644" s="258"/>
      <c r="Q644" s="258"/>
      <c r="R644" s="258"/>
      <c r="S644" s="258"/>
      <c r="T644" s="259"/>
      <c r="U644" s="14"/>
      <c r="V644" s="14"/>
      <c r="W644" s="14"/>
      <c r="X644" s="14"/>
      <c r="Y644" s="14"/>
      <c r="Z644" s="14"/>
      <c r="AA644" s="14"/>
      <c r="AB644" s="14"/>
      <c r="AC644" s="14"/>
      <c r="AD644" s="14"/>
      <c r="AE644" s="14"/>
      <c r="AT644" s="260" t="s">
        <v>177</v>
      </c>
      <c r="AU644" s="260" t="s">
        <v>86</v>
      </c>
      <c r="AV644" s="14" t="s">
        <v>86</v>
      </c>
      <c r="AW644" s="14" t="s">
        <v>32</v>
      </c>
      <c r="AX644" s="14" t="s">
        <v>76</v>
      </c>
      <c r="AY644" s="260" t="s">
        <v>138</v>
      </c>
    </row>
    <row r="645" s="15" customFormat="1">
      <c r="A645" s="15"/>
      <c r="B645" s="261"/>
      <c r="C645" s="262"/>
      <c r="D645" s="233" t="s">
        <v>177</v>
      </c>
      <c r="E645" s="263" t="s">
        <v>1</v>
      </c>
      <c r="F645" s="264" t="s">
        <v>180</v>
      </c>
      <c r="G645" s="262"/>
      <c r="H645" s="265">
        <v>20</v>
      </c>
      <c r="I645" s="266"/>
      <c r="J645" s="262"/>
      <c r="K645" s="262"/>
      <c r="L645" s="267"/>
      <c r="M645" s="268"/>
      <c r="N645" s="269"/>
      <c r="O645" s="269"/>
      <c r="P645" s="269"/>
      <c r="Q645" s="269"/>
      <c r="R645" s="269"/>
      <c r="S645" s="269"/>
      <c r="T645" s="270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  <c r="AE645" s="15"/>
      <c r="AT645" s="271" t="s">
        <v>177</v>
      </c>
      <c r="AU645" s="271" t="s">
        <v>86</v>
      </c>
      <c r="AV645" s="15" t="s">
        <v>145</v>
      </c>
      <c r="AW645" s="15" t="s">
        <v>32</v>
      </c>
      <c r="AX645" s="15" t="s">
        <v>84</v>
      </c>
      <c r="AY645" s="271" t="s">
        <v>138</v>
      </c>
    </row>
    <row r="646" s="2" customFormat="1" ht="21.75" customHeight="1">
      <c r="A646" s="38"/>
      <c r="B646" s="39"/>
      <c r="C646" s="219" t="s">
        <v>495</v>
      </c>
      <c r="D646" s="219" t="s">
        <v>141</v>
      </c>
      <c r="E646" s="220" t="s">
        <v>742</v>
      </c>
      <c r="F646" s="221" t="s">
        <v>743</v>
      </c>
      <c r="G646" s="222" t="s">
        <v>144</v>
      </c>
      <c r="H646" s="223">
        <v>2</v>
      </c>
      <c r="I646" s="224"/>
      <c r="J646" s="225">
        <f>ROUND(I646*H646,2)</f>
        <v>0</v>
      </c>
      <c r="K646" s="226"/>
      <c r="L646" s="44"/>
      <c r="M646" s="227" t="s">
        <v>1</v>
      </c>
      <c r="N646" s="228" t="s">
        <v>41</v>
      </c>
      <c r="O646" s="91"/>
      <c r="P646" s="229">
        <f>O646*H646</f>
        <v>0</v>
      </c>
      <c r="Q646" s="229">
        <v>0.00075000000000000002</v>
      </c>
      <c r="R646" s="229">
        <f>Q646*H646</f>
        <v>0.0015</v>
      </c>
      <c r="S646" s="229">
        <v>0</v>
      </c>
      <c r="T646" s="230">
        <f>S646*H646</f>
        <v>0</v>
      </c>
      <c r="U646" s="38"/>
      <c r="V646" s="38"/>
      <c r="W646" s="38"/>
      <c r="X646" s="38"/>
      <c r="Y646" s="38"/>
      <c r="Z646" s="38"/>
      <c r="AA646" s="38"/>
      <c r="AB646" s="38"/>
      <c r="AC646" s="38"/>
      <c r="AD646" s="38"/>
      <c r="AE646" s="38"/>
      <c r="AR646" s="231" t="s">
        <v>179</v>
      </c>
      <c r="AT646" s="231" t="s">
        <v>141</v>
      </c>
      <c r="AU646" s="231" t="s">
        <v>86</v>
      </c>
      <c r="AY646" s="17" t="s">
        <v>138</v>
      </c>
      <c r="BE646" s="232">
        <f>IF(N646="základní",J646,0)</f>
        <v>0</v>
      </c>
      <c r="BF646" s="232">
        <f>IF(N646="snížená",J646,0)</f>
        <v>0</v>
      </c>
      <c r="BG646" s="232">
        <f>IF(N646="zákl. přenesená",J646,0)</f>
        <v>0</v>
      </c>
      <c r="BH646" s="232">
        <f>IF(N646="sníž. přenesená",J646,0)</f>
        <v>0</v>
      </c>
      <c r="BI646" s="232">
        <f>IF(N646="nulová",J646,0)</f>
        <v>0</v>
      </c>
      <c r="BJ646" s="17" t="s">
        <v>84</v>
      </c>
      <c r="BK646" s="232">
        <f>ROUND(I646*H646,2)</f>
        <v>0</v>
      </c>
      <c r="BL646" s="17" t="s">
        <v>179</v>
      </c>
      <c r="BM646" s="231" t="s">
        <v>744</v>
      </c>
    </row>
    <row r="647" s="2" customFormat="1">
      <c r="A647" s="38"/>
      <c r="B647" s="39"/>
      <c r="C647" s="40"/>
      <c r="D647" s="233" t="s">
        <v>147</v>
      </c>
      <c r="E647" s="40"/>
      <c r="F647" s="234" t="s">
        <v>745</v>
      </c>
      <c r="G647" s="40"/>
      <c r="H647" s="40"/>
      <c r="I647" s="235"/>
      <c r="J647" s="40"/>
      <c r="K647" s="40"/>
      <c r="L647" s="44"/>
      <c r="M647" s="236"/>
      <c r="N647" s="237"/>
      <c r="O647" s="91"/>
      <c r="P647" s="91"/>
      <c r="Q647" s="91"/>
      <c r="R647" s="91"/>
      <c r="S647" s="91"/>
      <c r="T647" s="92"/>
      <c r="U647" s="38"/>
      <c r="V647" s="38"/>
      <c r="W647" s="38"/>
      <c r="X647" s="38"/>
      <c r="Y647" s="38"/>
      <c r="Z647" s="38"/>
      <c r="AA647" s="38"/>
      <c r="AB647" s="38"/>
      <c r="AC647" s="38"/>
      <c r="AD647" s="38"/>
      <c r="AE647" s="38"/>
      <c r="AT647" s="17" t="s">
        <v>147</v>
      </c>
      <c r="AU647" s="17" t="s">
        <v>86</v>
      </c>
    </row>
    <row r="648" s="2" customFormat="1">
      <c r="A648" s="38"/>
      <c r="B648" s="39"/>
      <c r="C648" s="40"/>
      <c r="D648" s="238" t="s">
        <v>149</v>
      </c>
      <c r="E648" s="40"/>
      <c r="F648" s="239" t="s">
        <v>746</v>
      </c>
      <c r="G648" s="40"/>
      <c r="H648" s="40"/>
      <c r="I648" s="235"/>
      <c r="J648" s="40"/>
      <c r="K648" s="40"/>
      <c r="L648" s="44"/>
      <c r="M648" s="236"/>
      <c r="N648" s="237"/>
      <c r="O648" s="91"/>
      <c r="P648" s="91"/>
      <c r="Q648" s="91"/>
      <c r="R648" s="91"/>
      <c r="S648" s="91"/>
      <c r="T648" s="92"/>
      <c r="U648" s="38"/>
      <c r="V648" s="38"/>
      <c r="W648" s="38"/>
      <c r="X648" s="38"/>
      <c r="Y648" s="38"/>
      <c r="Z648" s="38"/>
      <c r="AA648" s="38"/>
      <c r="AB648" s="38"/>
      <c r="AC648" s="38"/>
      <c r="AD648" s="38"/>
      <c r="AE648" s="38"/>
      <c r="AT648" s="17" t="s">
        <v>149</v>
      </c>
      <c r="AU648" s="17" t="s">
        <v>86</v>
      </c>
    </row>
    <row r="649" s="13" customFormat="1">
      <c r="A649" s="13"/>
      <c r="B649" s="240"/>
      <c r="C649" s="241"/>
      <c r="D649" s="233" t="s">
        <v>177</v>
      </c>
      <c r="E649" s="242" t="s">
        <v>1</v>
      </c>
      <c r="F649" s="243" t="s">
        <v>655</v>
      </c>
      <c r="G649" s="241"/>
      <c r="H649" s="242" t="s">
        <v>1</v>
      </c>
      <c r="I649" s="244"/>
      <c r="J649" s="241"/>
      <c r="K649" s="241"/>
      <c r="L649" s="245"/>
      <c r="M649" s="246"/>
      <c r="N649" s="247"/>
      <c r="O649" s="247"/>
      <c r="P649" s="247"/>
      <c r="Q649" s="247"/>
      <c r="R649" s="247"/>
      <c r="S649" s="247"/>
      <c r="T649" s="248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9" t="s">
        <v>177</v>
      </c>
      <c r="AU649" s="249" t="s">
        <v>86</v>
      </c>
      <c r="AV649" s="13" t="s">
        <v>84</v>
      </c>
      <c r="AW649" s="13" t="s">
        <v>32</v>
      </c>
      <c r="AX649" s="13" t="s">
        <v>76</v>
      </c>
      <c r="AY649" s="249" t="s">
        <v>138</v>
      </c>
    </row>
    <row r="650" s="14" customFormat="1">
      <c r="A650" s="14"/>
      <c r="B650" s="250"/>
      <c r="C650" s="251"/>
      <c r="D650" s="233" t="s">
        <v>177</v>
      </c>
      <c r="E650" s="252" t="s">
        <v>1</v>
      </c>
      <c r="F650" s="253" t="s">
        <v>272</v>
      </c>
      <c r="G650" s="251"/>
      <c r="H650" s="254">
        <v>2</v>
      </c>
      <c r="I650" s="255"/>
      <c r="J650" s="251"/>
      <c r="K650" s="251"/>
      <c r="L650" s="256"/>
      <c r="M650" s="257"/>
      <c r="N650" s="258"/>
      <c r="O650" s="258"/>
      <c r="P650" s="258"/>
      <c r="Q650" s="258"/>
      <c r="R650" s="258"/>
      <c r="S650" s="258"/>
      <c r="T650" s="259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60" t="s">
        <v>177</v>
      </c>
      <c r="AU650" s="260" t="s">
        <v>86</v>
      </c>
      <c r="AV650" s="14" t="s">
        <v>86</v>
      </c>
      <c r="AW650" s="14" t="s">
        <v>32</v>
      </c>
      <c r="AX650" s="14" t="s">
        <v>76</v>
      </c>
      <c r="AY650" s="260" t="s">
        <v>138</v>
      </c>
    </row>
    <row r="651" s="15" customFormat="1">
      <c r="A651" s="15"/>
      <c r="B651" s="261"/>
      <c r="C651" s="262"/>
      <c r="D651" s="233" t="s">
        <v>177</v>
      </c>
      <c r="E651" s="263" t="s">
        <v>1</v>
      </c>
      <c r="F651" s="264" t="s">
        <v>180</v>
      </c>
      <c r="G651" s="262"/>
      <c r="H651" s="265">
        <v>2</v>
      </c>
      <c r="I651" s="266"/>
      <c r="J651" s="262"/>
      <c r="K651" s="262"/>
      <c r="L651" s="267"/>
      <c r="M651" s="268"/>
      <c r="N651" s="269"/>
      <c r="O651" s="269"/>
      <c r="P651" s="269"/>
      <c r="Q651" s="269"/>
      <c r="R651" s="269"/>
      <c r="S651" s="269"/>
      <c r="T651" s="270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71" t="s">
        <v>177</v>
      </c>
      <c r="AU651" s="271" t="s">
        <v>86</v>
      </c>
      <c r="AV651" s="15" t="s">
        <v>145</v>
      </c>
      <c r="AW651" s="15" t="s">
        <v>32</v>
      </c>
      <c r="AX651" s="15" t="s">
        <v>84</v>
      </c>
      <c r="AY651" s="271" t="s">
        <v>138</v>
      </c>
    </row>
    <row r="652" s="2" customFormat="1" ht="21.75" customHeight="1">
      <c r="A652" s="38"/>
      <c r="B652" s="39"/>
      <c r="C652" s="219" t="s">
        <v>747</v>
      </c>
      <c r="D652" s="219" t="s">
        <v>141</v>
      </c>
      <c r="E652" s="220" t="s">
        <v>748</v>
      </c>
      <c r="F652" s="221" t="s">
        <v>749</v>
      </c>
      <c r="G652" s="222" t="s">
        <v>144</v>
      </c>
      <c r="H652" s="223">
        <v>14</v>
      </c>
      <c r="I652" s="224"/>
      <c r="J652" s="225">
        <f>ROUND(I652*H652,2)</f>
        <v>0</v>
      </c>
      <c r="K652" s="226"/>
      <c r="L652" s="44"/>
      <c r="M652" s="227" t="s">
        <v>1</v>
      </c>
      <c r="N652" s="228" t="s">
        <v>41</v>
      </c>
      <c r="O652" s="91"/>
      <c r="P652" s="229">
        <f>O652*H652</f>
        <v>0</v>
      </c>
      <c r="Q652" s="229">
        <v>0.0018</v>
      </c>
      <c r="R652" s="229">
        <f>Q652*H652</f>
        <v>0.0252</v>
      </c>
      <c r="S652" s="229">
        <v>0</v>
      </c>
      <c r="T652" s="230">
        <f>S652*H652</f>
        <v>0</v>
      </c>
      <c r="U652" s="38"/>
      <c r="V652" s="38"/>
      <c r="W652" s="38"/>
      <c r="X652" s="38"/>
      <c r="Y652" s="38"/>
      <c r="Z652" s="38"/>
      <c r="AA652" s="38"/>
      <c r="AB652" s="38"/>
      <c r="AC652" s="38"/>
      <c r="AD652" s="38"/>
      <c r="AE652" s="38"/>
      <c r="AR652" s="231" t="s">
        <v>179</v>
      </c>
      <c r="AT652" s="231" t="s">
        <v>141</v>
      </c>
      <c r="AU652" s="231" t="s">
        <v>86</v>
      </c>
      <c r="AY652" s="17" t="s">
        <v>138</v>
      </c>
      <c r="BE652" s="232">
        <f>IF(N652="základní",J652,0)</f>
        <v>0</v>
      </c>
      <c r="BF652" s="232">
        <f>IF(N652="snížená",J652,0)</f>
        <v>0</v>
      </c>
      <c r="BG652" s="232">
        <f>IF(N652="zákl. přenesená",J652,0)</f>
        <v>0</v>
      </c>
      <c r="BH652" s="232">
        <f>IF(N652="sníž. přenesená",J652,0)</f>
        <v>0</v>
      </c>
      <c r="BI652" s="232">
        <f>IF(N652="nulová",J652,0)</f>
        <v>0</v>
      </c>
      <c r="BJ652" s="17" t="s">
        <v>84</v>
      </c>
      <c r="BK652" s="232">
        <f>ROUND(I652*H652,2)</f>
        <v>0</v>
      </c>
      <c r="BL652" s="17" t="s">
        <v>179</v>
      </c>
      <c r="BM652" s="231" t="s">
        <v>750</v>
      </c>
    </row>
    <row r="653" s="2" customFormat="1">
      <c r="A653" s="38"/>
      <c r="B653" s="39"/>
      <c r="C653" s="40"/>
      <c r="D653" s="233" t="s">
        <v>147</v>
      </c>
      <c r="E653" s="40"/>
      <c r="F653" s="234" t="s">
        <v>751</v>
      </c>
      <c r="G653" s="40"/>
      <c r="H653" s="40"/>
      <c r="I653" s="235"/>
      <c r="J653" s="40"/>
      <c r="K653" s="40"/>
      <c r="L653" s="44"/>
      <c r="M653" s="236"/>
      <c r="N653" s="237"/>
      <c r="O653" s="91"/>
      <c r="P653" s="91"/>
      <c r="Q653" s="91"/>
      <c r="R653" s="91"/>
      <c r="S653" s="91"/>
      <c r="T653" s="92"/>
      <c r="U653" s="38"/>
      <c r="V653" s="38"/>
      <c r="W653" s="38"/>
      <c r="X653" s="38"/>
      <c r="Y653" s="38"/>
      <c r="Z653" s="38"/>
      <c r="AA653" s="38"/>
      <c r="AB653" s="38"/>
      <c r="AC653" s="38"/>
      <c r="AD653" s="38"/>
      <c r="AE653" s="38"/>
      <c r="AT653" s="17" t="s">
        <v>147</v>
      </c>
      <c r="AU653" s="17" t="s">
        <v>86</v>
      </c>
    </row>
    <row r="654" s="2" customFormat="1">
      <c r="A654" s="38"/>
      <c r="B654" s="39"/>
      <c r="C654" s="40"/>
      <c r="D654" s="238" t="s">
        <v>149</v>
      </c>
      <c r="E654" s="40"/>
      <c r="F654" s="239" t="s">
        <v>752</v>
      </c>
      <c r="G654" s="40"/>
      <c r="H654" s="40"/>
      <c r="I654" s="235"/>
      <c r="J654" s="40"/>
      <c r="K654" s="40"/>
      <c r="L654" s="44"/>
      <c r="M654" s="236"/>
      <c r="N654" s="237"/>
      <c r="O654" s="91"/>
      <c r="P654" s="91"/>
      <c r="Q654" s="91"/>
      <c r="R654" s="91"/>
      <c r="S654" s="91"/>
      <c r="T654" s="92"/>
      <c r="U654" s="38"/>
      <c r="V654" s="38"/>
      <c r="W654" s="38"/>
      <c r="X654" s="38"/>
      <c r="Y654" s="38"/>
      <c r="Z654" s="38"/>
      <c r="AA654" s="38"/>
      <c r="AB654" s="38"/>
      <c r="AC654" s="38"/>
      <c r="AD654" s="38"/>
      <c r="AE654" s="38"/>
      <c r="AT654" s="17" t="s">
        <v>149</v>
      </c>
      <c r="AU654" s="17" t="s">
        <v>86</v>
      </c>
    </row>
    <row r="655" s="13" customFormat="1">
      <c r="A655" s="13"/>
      <c r="B655" s="240"/>
      <c r="C655" s="241"/>
      <c r="D655" s="233" t="s">
        <v>177</v>
      </c>
      <c r="E655" s="242" t="s">
        <v>1</v>
      </c>
      <c r="F655" s="243" t="s">
        <v>537</v>
      </c>
      <c r="G655" s="241"/>
      <c r="H655" s="242" t="s">
        <v>1</v>
      </c>
      <c r="I655" s="244"/>
      <c r="J655" s="241"/>
      <c r="K655" s="241"/>
      <c r="L655" s="245"/>
      <c r="M655" s="246"/>
      <c r="N655" s="247"/>
      <c r="O655" s="247"/>
      <c r="P655" s="247"/>
      <c r="Q655" s="247"/>
      <c r="R655" s="247"/>
      <c r="S655" s="247"/>
      <c r="T655" s="248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49" t="s">
        <v>177</v>
      </c>
      <c r="AU655" s="249" t="s">
        <v>86</v>
      </c>
      <c r="AV655" s="13" t="s">
        <v>84</v>
      </c>
      <c r="AW655" s="13" t="s">
        <v>32</v>
      </c>
      <c r="AX655" s="13" t="s">
        <v>76</v>
      </c>
      <c r="AY655" s="249" t="s">
        <v>138</v>
      </c>
    </row>
    <row r="656" s="14" customFormat="1">
      <c r="A656" s="14"/>
      <c r="B656" s="250"/>
      <c r="C656" s="251"/>
      <c r="D656" s="233" t="s">
        <v>177</v>
      </c>
      <c r="E656" s="252" t="s">
        <v>1</v>
      </c>
      <c r="F656" s="253" t="s">
        <v>753</v>
      </c>
      <c r="G656" s="251"/>
      <c r="H656" s="254">
        <v>14</v>
      </c>
      <c r="I656" s="255"/>
      <c r="J656" s="251"/>
      <c r="K656" s="251"/>
      <c r="L656" s="256"/>
      <c r="M656" s="257"/>
      <c r="N656" s="258"/>
      <c r="O656" s="258"/>
      <c r="P656" s="258"/>
      <c r="Q656" s="258"/>
      <c r="R656" s="258"/>
      <c r="S656" s="258"/>
      <c r="T656" s="259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60" t="s">
        <v>177</v>
      </c>
      <c r="AU656" s="260" t="s">
        <v>86</v>
      </c>
      <c r="AV656" s="14" t="s">
        <v>86</v>
      </c>
      <c r="AW656" s="14" t="s">
        <v>32</v>
      </c>
      <c r="AX656" s="14" t="s">
        <v>76</v>
      </c>
      <c r="AY656" s="260" t="s">
        <v>138</v>
      </c>
    </row>
    <row r="657" s="15" customFormat="1">
      <c r="A657" s="15"/>
      <c r="B657" s="261"/>
      <c r="C657" s="262"/>
      <c r="D657" s="233" t="s">
        <v>177</v>
      </c>
      <c r="E657" s="263" t="s">
        <v>1</v>
      </c>
      <c r="F657" s="264" t="s">
        <v>180</v>
      </c>
      <c r="G657" s="262"/>
      <c r="H657" s="265">
        <v>14</v>
      </c>
      <c r="I657" s="266"/>
      <c r="J657" s="262"/>
      <c r="K657" s="262"/>
      <c r="L657" s="267"/>
      <c r="M657" s="268"/>
      <c r="N657" s="269"/>
      <c r="O657" s="269"/>
      <c r="P657" s="269"/>
      <c r="Q657" s="269"/>
      <c r="R657" s="269"/>
      <c r="S657" s="269"/>
      <c r="T657" s="270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  <c r="AE657" s="15"/>
      <c r="AT657" s="271" t="s">
        <v>177</v>
      </c>
      <c r="AU657" s="271" t="s">
        <v>86</v>
      </c>
      <c r="AV657" s="15" t="s">
        <v>145</v>
      </c>
      <c r="AW657" s="15" t="s">
        <v>32</v>
      </c>
      <c r="AX657" s="15" t="s">
        <v>84</v>
      </c>
      <c r="AY657" s="271" t="s">
        <v>138</v>
      </c>
    </row>
    <row r="658" s="2" customFormat="1" ht="24.15" customHeight="1">
      <c r="A658" s="38"/>
      <c r="B658" s="39"/>
      <c r="C658" s="219" t="s">
        <v>754</v>
      </c>
      <c r="D658" s="219" t="s">
        <v>141</v>
      </c>
      <c r="E658" s="220" t="s">
        <v>755</v>
      </c>
      <c r="F658" s="221" t="s">
        <v>756</v>
      </c>
      <c r="G658" s="222" t="s">
        <v>144</v>
      </c>
      <c r="H658" s="223">
        <v>29</v>
      </c>
      <c r="I658" s="224"/>
      <c r="J658" s="225">
        <f>ROUND(I658*H658,2)</f>
        <v>0</v>
      </c>
      <c r="K658" s="226"/>
      <c r="L658" s="44"/>
      <c r="M658" s="227" t="s">
        <v>1</v>
      </c>
      <c r="N658" s="228" t="s">
        <v>41</v>
      </c>
      <c r="O658" s="91"/>
      <c r="P658" s="229">
        <f>O658*H658</f>
        <v>0</v>
      </c>
      <c r="Q658" s="229">
        <v>0.00023000000000000001</v>
      </c>
      <c r="R658" s="229">
        <f>Q658*H658</f>
        <v>0.0066700000000000006</v>
      </c>
      <c r="S658" s="229">
        <v>0</v>
      </c>
      <c r="T658" s="230">
        <f>S658*H658</f>
        <v>0</v>
      </c>
      <c r="U658" s="38"/>
      <c r="V658" s="38"/>
      <c r="W658" s="38"/>
      <c r="X658" s="38"/>
      <c r="Y658" s="38"/>
      <c r="Z658" s="38"/>
      <c r="AA658" s="38"/>
      <c r="AB658" s="38"/>
      <c r="AC658" s="38"/>
      <c r="AD658" s="38"/>
      <c r="AE658" s="38"/>
      <c r="AR658" s="231" t="s">
        <v>179</v>
      </c>
      <c r="AT658" s="231" t="s">
        <v>141</v>
      </c>
      <c r="AU658" s="231" t="s">
        <v>86</v>
      </c>
      <c r="AY658" s="17" t="s">
        <v>138</v>
      </c>
      <c r="BE658" s="232">
        <f>IF(N658="základní",J658,0)</f>
        <v>0</v>
      </c>
      <c r="BF658" s="232">
        <f>IF(N658="snížená",J658,0)</f>
        <v>0</v>
      </c>
      <c r="BG658" s="232">
        <f>IF(N658="zákl. přenesená",J658,0)</f>
        <v>0</v>
      </c>
      <c r="BH658" s="232">
        <f>IF(N658="sníž. přenesená",J658,0)</f>
        <v>0</v>
      </c>
      <c r="BI658" s="232">
        <f>IF(N658="nulová",J658,0)</f>
        <v>0</v>
      </c>
      <c r="BJ658" s="17" t="s">
        <v>84</v>
      </c>
      <c r="BK658" s="232">
        <f>ROUND(I658*H658,2)</f>
        <v>0</v>
      </c>
      <c r="BL658" s="17" t="s">
        <v>179</v>
      </c>
      <c r="BM658" s="231" t="s">
        <v>757</v>
      </c>
    </row>
    <row r="659" s="2" customFormat="1">
      <c r="A659" s="38"/>
      <c r="B659" s="39"/>
      <c r="C659" s="40"/>
      <c r="D659" s="233" t="s">
        <v>147</v>
      </c>
      <c r="E659" s="40"/>
      <c r="F659" s="234" t="s">
        <v>758</v>
      </c>
      <c r="G659" s="40"/>
      <c r="H659" s="40"/>
      <c r="I659" s="235"/>
      <c r="J659" s="40"/>
      <c r="K659" s="40"/>
      <c r="L659" s="44"/>
      <c r="M659" s="236"/>
      <c r="N659" s="237"/>
      <c r="O659" s="91"/>
      <c r="P659" s="91"/>
      <c r="Q659" s="91"/>
      <c r="R659" s="91"/>
      <c r="S659" s="91"/>
      <c r="T659" s="92"/>
      <c r="U659" s="38"/>
      <c r="V659" s="38"/>
      <c r="W659" s="38"/>
      <c r="X659" s="38"/>
      <c r="Y659" s="38"/>
      <c r="Z659" s="38"/>
      <c r="AA659" s="38"/>
      <c r="AB659" s="38"/>
      <c r="AC659" s="38"/>
      <c r="AD659" s="38"/>
      <c r="AE659" s="38"/>
      <c r="AT659" s="17" t="s">
        <v>147</v>
      </c>
      <c r="AU659" s="17" t="s">
        <v>86</v>
      </c>
    </row>
    <row r="660" s="2" customFormat="1">
      <c r="A660" s="38"/>
      <c r="B660" s="39"/>
      <c r="C660" s="40"/>
      <c r="D660" s="238" t="s">
        <v>149</v>
      </c>
      <c r="E660" s="40"/>
      <c r="F660" s="239" t="s">
        <v>759</v>
      </c>
      <c r="G660" s="40"/>
      <c r="H660" s="40"/>
      <c r="I660" s="235"/>
      <c r="J660" s="40"/>
      <c r="K660" s="40"/>
      <c r="L660" s="44"/>
      <c r="M660" s="236"/>
      <c r="N660" s="237"/>
      <c r="O660" s="91"/>
      <c r="P660" s="91"/>
      <c r="Q660" s="91"/>
      <c r="R660" s="91"/>
      <c r="S660" s="91"/>
      <c r="T660" s="92"/>
      <c r="U660" s="38"/>
      <c r="V660" s="38"/>
      <c r="W660" s="38"/>
      <c r="X660" s="38"/>
      <c r="Y660" s="38"/>
      <c r="Z660" s="38"/>
      <c r="AA660" s="38"/>
      <c r="AB660" s="38"/>
      <c r="AC660" s="38"/>
      <c r="AD660" s="38"/>
      <c r="AE660" s="38"/>
      <c r="AT660" s="17" t="s">
        <v>149</v>
      </c>
      <c r="AU660" s="17" t="s">
        <v>86</v>
      </c>
    </row>
    <row r="661" s="13" customFormat="1">
      <c r="A661" s="13"/>
      <c r="B661" s="240"/>
      <c r="C661" s="241"/>
      <c r="D661" s="233" t="s">
        <v>177</v>
      </c>
      <c r="E661" s="242" t="s">
        <v>1</v>
      </c>
      <c r="F661" s="243" t="s">
        <v>682</v>
      </c>
      <c r="G661" s="241"/>
      <c r="H661" s="242" t="s">
        <v>1</v>
      </c>
      <c r="I661" s="244"/>
      <c r="J661" s="241"/>
      <c r="K661" s="241"/>
      <c r="L661" s="245"/>
      <c r="M661" s="246"/>
      <c r="N661" s="247"/>
      <c r="O661" s="247"/>
      <c r="P661" s="247"/>
      <c r="Q661" s="247"/>
      <c r="R661" s="247"/>
      <c r="S661" s="247"/>
      <c r="T661" s="248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49" t="s">
        <v>177</v>
      </c>
      <c r="AU661" s="249" t="s">
        <v>86</v>
      </c>
      <c r="AV661" s="13" t="s">
        <v>84</v>
      </c>
      <c r="AW661" s="13" t="s">
        <v>32</v>
      </c>
      <c r="AX661" s="13" t="s">
        <v>76</v>
      </c>
      <c r="AY661" s="249" t="s">
        <v>138</v>
      </c>
    </row>
    <row r="662" s="14" customFormat="1">
      <c r="A662" s="14"/>
      <c r="B662" s="250"/>
      <c r="C662" s="251"/>
      <c r="D662" s="233" t="s">
        <v>177</v>
      </c>
      <c r="E662" s="252" t="s">
        <v>1</v>
      </c>
      <c r="F662" s="253" t="s">
        <v>331</v>
      </c>
      <c r="G662" s="251"/>
      <c r="H662" s="254">
        <v>29</v>
      </c>
      <c r="I662" s="255"/>
      <c r="J662" s="251"/>
      <c r="K662" s="251"/>
      <c r="L662" s="256"/>
      <c r="M662" s="257"/>
      <c r="N662" s="258"/>
      <c r="O662" s="258"/>
      <c r="P662" s="258"/>
      <c r="Q662" s="258"/>
      <c r="R662" s="258"/>
      <c r="S662" s="258"/>
      <c r="T662" s="259"/>
      <c r="U662" s="14"/>
      <c r="V662" s="14"/>
      <c r="W662" s="14"/>
      <c r="X662" s="14"/>
      <c r="Y662" s="14"/>
      <c r="Z662" s="14"/>
      <c r="AA662" s="14"/>
      <c r="AB662" s="14"/>
      <c r="AC662" s="14"/>
      <c r="AD662" s="14"/>
      <c r="AE662" s="14"/>
      <c r="AT662" s="260" t="s">
        <v>177</v>
      </c>
      <c r="AU662" s="260" t="s">
        <v>86</v>
      </c>
      <c r="AV662" s="14" t="s">
        <v>86</v>
      </c>
      <c r="AW662" s="14" t="s">
        <v>32</v>
      </c>
      <c r="AX662" s="14" t="s">
        <v>76</v>
      </c>
      <c r="AY662" s="260" t="s">
        <v>138</v>
      </c>
    </row>
    <row r="663" s="15" customFormat="1">
      <c r="A663" s="15"/>
      <c r="B663" s="261"/>
      <c r="C663" s="262"/>
      <c r="D663" s="233" t="s">
        <v>177</v>
      </c>
      <c r="E663" s="263" t="s">
        <v>1</v>
      </c>
      <c r="F663" s="264" t="s">
        <v>180</v>
      </c>
      <c r="G663" s="262"/>
      <c r="H663" s="265">
        <v>29</v>
      </c>
      <c r="I663" s="266"/>
      <c r="J663" s="262"/>
      <c r="K663" s="262"/>
      <c r="L663" s="267"/>
      <c r="M663" s="268"/>
      <c r="N663" s="269"/>
      <c r="O663" s="269"/>
      <c r="P663" s="269"/>
      <c r="Q663" s="269"/>
      <c r="R663" s="269"/>
      <c r="S663" s="269"/>
      <c r="T663" s="270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71" t="s">
        <v>177</v>
      </c>
      <c r="AU663" s="271" t="s">
        <v>86</v>
      </c>
      <c r="AV663" s="15" t="s">
        <v>145</v>
      </c>
      <c r="AW663" s="15" t="s">
        <v>32</v>
      </c>
      <c r="AX663" s="15" t="s">
        <v>84</v>
      </c>
      <c r="AY663" s="271" t="s">
        <v>138</v>
      </c>
    </row>
    <row r="664" s="2" customFormat="1" ht="24.15" customHeight="1">
      <c r="A664" s="38"/>
      <c r="B664" s="39"/>
      <c r="C664" s="219" t="s">
        <v>760</v>
      </c>
      <c r="D664" s="219" t="s">
        <v>141</v>
      </c>
      <c r="E664" s="220" t="s">
        <v>761</v>
      </c>
      <c r="F664" s="221" t="s">
        <v>762</v>
      </c>
      <c r="G664" s="222" t="s">
        <v>144</v>
      </c>
      <c r="H664" s="223">
        <v>41</v>
      </c>
      <c r="I664" s="224"/>
      <c r="J664" s="225">
        <f>ROUND(I664*H664,2)</f>
        <v>0</v>
      </c>
      <c r="K664" s="226"/>
      <c r="L664" s="44"/>
      <c r="M664" s="227" t="s">
        <v>1</v>
      </c>
      <c r="N664" s="228" t="s">
        <v>41</v>
      </c>
      <c r="O664" s="91"/>
      <c r="P664" s="229">
        <f>O664*H664</f>
        <v>0</v>
      </c>
      <c r="Q664" s="229">
        <v>0.00025999999999999998</v>
      </c>
      <c r="R664" s="229">
        <f>Q664*H664</f>
        <v>0.010659999999999999</v>
      </c>
      <c r="S664" s="229">
        <v>0</v>
      </c>
      <c r="T664" s="230">
        <f>S664*H664</f>
        <v>0</v>
      </c>
      <c r="U664" s="38"/>
      <c r="V664" s="38"/>
      <c r="W664" s="38"/>
      <c r="X664" s="38"/>
      <c r="Y664" s="38"/>
      <c r="Z664" s="38"/>
      <c r="AA664" s="38"/>
      <c r="AB664" s="38"/>
      <c r="AC664" s="38"/>
      <c r="AD664" s="38"/>
      <c r="AE664" s="38"/>
      <c r="AR664" s="231" t="s">
        <v>179</v>
      </c>
      <c r="AT664" s="231" t="s">
        <v>141</v>
      </c>
      <c r="AU664" s="231" t="s">
        <v>86</v>
      </c>
      <c r="AY664" s="17" t="s">
        <v>138</v>
      </c>
      <c r="BE664" s="232">
        <f>IF(N664="základní",J664,0)</f>
        <v>0</v>
      </c>
      <c r="BF664" s="232">
        <f>IF(N664="snížená",J664,0)</f>
        <v>0</v>
      </c>
      <c r="BG664" s="232">
        <f>IF(N664="zákl. přenesená",J664,0)</f>
        <v>0</v>
      </c>
      <c r="BH664" s="232">
        <f>IF(N664="sníž. přenesená",J664,0)</f>
        <v>0</v>
      </c>
      <c r="BI664" s="232">
        <f>IF(N664="nulová",J664,0)</f>
        <v>0</v>
      </c>
      <c r="BJ664" s="17" t="s">
        <v>84</v>
      </c>
      <c r="BK664" s="232">
        <f>ROUND(I664*H664,2)</f>
        <v>0</v>
      </c>
      <c r="BL664" s="17" t="s">
        <v>179</v>
      </c>
      <c r="BM664" s="231" t="s">
        <v>763</v>
      </c>
    </row>
    <row r="665" s="2" customFormat="1">
      <c r="A665" s="38"/>
      <c r="B665" s="39"/>
      <c r="C665" s="40"/>
      <c r="D665" s="233" t="s">
        <v>147</v>
      </c>
      <c r="E665" s="40"/>
      <c r="F665" s="234" t="s">
        <v>764</v>
      </c>
      <c r="G665" s="40"/>
      <c r="H665" s="40"/>
      <c r="I665" s="235"/>
      <c r="J665" s="40"/>
      <c r="K665" s="40"/>
      <c r="L665" s="44"/>
      <c r="M665" s="236"/>
      <c r="N665" s="237"/>
      <c r="O665" s="91"/>
      <c r="P665" s="91"/>
      <c r="Q665" s="91"/>
      <c r="R665" s="91"/>
      <c r="S665" s="91"/>
      <c r="T665" s="92"/>
      <c r="U665" s="38"/>
      <c r="V665" s="38"/>
      <c r="W665" s="38"/>
      <c r="X665" s="38"/>
      <c r="Y665" s="38"/>
      <c r="Z665" s="38"/>
      <c r="AA665" s="38"/>
      <c r="AB665" s="38"/>
      <c r="AC665" s="38"/>
      <c r="AD665" s="38"/>
      <c r="AE665" s="38"/>
      <c r="AT665" s="17" t="s">
        <v>147</v>
      </c>
      <c r="AU665" s="17" t="s">
        <v>86</v>
      </c>
    </row>
    <row r="666" s="2" customFormat="1">
      <c r="A666" s="38"/>
      <c r="B666" s="39"/>
      <c r="C666" s="40"/>
      <c r="D666" s="238" t="s">
        <v>149</v>
      </c>
      <c r="E666" s="40"/>
      <c r="F666" s="239" t="s">
        <v>765</v>
      </c>
      <c r="G666" s="40"/>
      <c r="H666" s="40"/>
      <c r="I666" s="235"/>
      <c r="J666" s="40"/>
      <c r="K666" s="40"/>
      <c r="L666" s="44"/>
      <c r="M666" s="236"/>
      <c r="N666" s="237"/>
      <c r="O666" s="91"/>
      <c r="P666" s="91"/>
      <c r="Q666" s="91"/>
      <c r="R666" s="91"/>
      <c r="S666" s="91"/>
      <c r="T666" s="92"/>
      <c r="U666" s="38"/>
      <c r="V666" s="38"/>
      <c r="W666" s="38"/>
      <c r="X666" s="38"/>
      <c r="Y666" s="38"/>
      <c r="Z666" s="38"/>
      <c r="AA666" s="38"/>
      <c r="AB666" s="38"/>
      <c r="AC666" s="38"/>
      <c r="AD666" s="38"/>
      <c r="AE666" s="38"/>
      <c r="AT666" s="17" t="s">
        <v>149</v>
      </c>
      <c r="AU666" s="17" t="s">
        <v>86</v>
      </c>
    </row>
    <row r="667" s="13" customFormat="1">
      <c r="A667" s="13"/>
      <c r="B667" s="240"/>
      <c r="C667" s="241"/>
      <c r="D667" s="233" t="s">
        <v>177</v>
      </c>
      <c r="E667" s="242" t="s">
        <v>1</v>
      </c>
      <c r="F667" s="243" t="s">
        <v>682</v>
      </c>
      <c r="G667" s="241"/>
      <c r="H667" s="242" t="s">
        <v>1</v>
      </c>
      <c r="I667" s="244"/>
      <c r="J667" s="241"/>
      <c r="K667" s="241"/>
      <c r="L667" s="245"/>
      <c r="M667" s="246"/>
      <c r="N667" s="247"/>
      <c r="O667" s="247"/>
      <c r="P667" s="247"/>
      <c r="Q667" s="247"/>
      <c r="R667" s="247"/>
      <c r="S667" s="247"/>
      <c r="T667" s="248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T667" s="249" t="s">
        <v>177</v>
      </c>
      <c r="AU667" s="249" t="s">
        <v>86</v>
      </c>
      <c r="AV667" s="13" t="s">
        <v>84</v>
      </c>
      <c r="AW667" s="13" t="s">
        <v>32</v>
      </c>
      <c r="AX667" s="13" t="s">
        <v>76</v>
      </c>
      <c r="AY667" s="249" t="s">
        <v>138</v>
      </c>
    </row>
    <row r="668" s="14" customFormat="1">
      <c r="A668" s="14"/>
      <c r="B668" s="250"/>
      <c r="C668" s="251"/>
      <c r="D668" s="233" t="s">
        <v>177</v>
      </c>
      <c r="E668" s="252" t="s">
        <v>1</v>
      </c>
      <c r="F668" s="253" t="s">
        <v>689</v>
      </c>
      <c r="G668" s="251"/>
      <c r="H668" s="254">
        <v>27</v>
      </c>
      <c r="I668" s="255"/>
      <c r="J668" s="251"/>
      <c r="K668" s="251"/>
      <c r="L668" s="256"/>
      <c r="M668" s="257"/>
      <c r="N668" s="258"/>
      <c r="O668" s="258"/>
      <c r="P668" s="258"/>
      <c r="Q668" s="258"/>
      <c r="R668" s="258"/>
      <c r="S668" s="258"/>
      <c r="T668" s="259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60" t="s">
        <v>177</v>
      </c>
      <c r="AU668" s="260" t="s">
        <v>86</v>
      </c>
      <c r="AV668" s="14" t="s">
        <v>86</v>
      </c>
      <c r="AW668" s="14" t="s">
        <v>32</v>
      </c>
      <c r="AX668" s="14" t="s">
        <v>76</v>
      </c>
      <c r="AY668" s="260" t="s">
        <v>138</v>
      </c>
    </row>
    <row r="669" s="13" customFormat="1">
      <c r="A669" s="13"/>
      <c r="B669" s="240"/>
      <c r="C669" s="241"/>
      <c r="D669" s="233" t="s">
        <v>177</v>
      </c>
      <c r="E669" s="242" t="s">
        <v>1</v>
      </c>
      <c r="F669" s="243" t="s">
        <v>690</v>
      </c>
      <c r="G669" s="241"/>
      <c r="H669" s="242" t="s">
        <v>1</v>
      </c>
      <c r="I669" s="244"/>
      <c r="J669" s="241"/>
      <c r="K669" s="241"/>
      <c r="L669" s="245"/>
      <c r="M669" s="246"/>
      <c r="N669" s="247"/>
      <c r="O669" s="247"/>
      <c r="P669" s="247"/>
      <c r="Q669" s="247"/>
      <c r="R669" s="247"/>
      <c r="S669" s="247"/>
      <c r="T669" s="248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T669" s="249" t="s">
        <v>177</v>
      </c>
      <c r="AU669" s="249" t="s">
        <v>86</v>
      </c>
      <c r="AV669" s="13" t="s">
        <v>84</v>
      </c>
      <c r="AW669" s="13" t="s">
        <v>32</v>
      </c>
      <c r="AX669" s="13" t="s">
        <v>76</v>
      </c>
      <c r="AY669" s="249" t="s">
        <v>138</v>
      </c>
    </row>
    <row r="670" s="14" customFormat="1">
      <c r="A670" s="14"/>
      <c r="B670" s="250"/>
      <c r="C670" s="251"/>
      <c r="D670" s="233" t="s">
        <v>177</v>
      </c>
      <c r="E670" s="252" t="s">
        <v>1</v>
      </c>
      <c r="F670" s="253" t="s">
        <v>238</v>
      </c>
      <c r="G670" s="251"/>
      <c r="H670" s="254">
        <v>14</v>
      </c>
      <c r="I670" s="255"/>
      <c r="J670" s="251"/>
      <c r="K670" s="251"/>
      <c r="L670" s="256"/>
      <c r="M670" s="257"/>
      <c r="N670" s="258"/>
      <c r="O670" s="258"/>
      <c r="P670" s="258"/>
      <c r="Q670" s="258"/>
      <c r="R670" s="258"/>
      <c r="S670" s="258"/>
      <c r="T670" s="259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60" t="s">
        <v>177</v>
      </c>
      <c r="AU670" s="260" t="s">
        <v>86</v>
      </c>
      <c r="AV670" s="14" t="s">
        <v>86</v>
      </c>
      <c r="AW670" s="14" t="s">
        <v>32</v>
      </c>
      <c r="AX670" s="14" t="s">
        <v>76</v>
      </c>
      <c r="AY670" s="260" t="s">
        <v>138</v>
      </c>
    </row>
    <row r="671" s="15" customFormat="1">
      <c r="A671" s="15"/>
      <c r="B671" s="261"/>
      <c r="C671" s="262"/>
      <c r="D671" s="233" t="s">
        <v>177</v>
      </c>
      <c r="E671" s="263" t="s">
        <v>1</v>
      </c>
      <c r="F671" s="264" t="s">
        <v>180</v>
      </c>
      <c r="G671" s="262"/>
      <c r="H671" s="265">
        <v>41</v>
      </c>
      <c r="I671" s="266"/>
      <c r="J671" s="262"/>
      <c r="K671" s="262"/>
      <c r="L671" s="267"/>
      <c r="M671" s="268"/>
      <c r="N671" s="269"/>
      <c r="O671" s="269"/>
      <c r="P671" s="269"/>
      <c r="Q671" s="269"/>
      <c r="R671" s="269"/>
      <c r="S671" s="269"/>
      <c r="T671" s="270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  <c r="AE671" s="15"/>
      <c r="AT671" s="271" t="s">
        <v>177</v>
      </c>
      <c r="AU671" s="271" t="s">
        <v>86</v>
      </c>
      <c r="AV671" s="15" t="s">
        <v>145</v>
      </c>
      <c r="AW671" s="15" t="s">
        <v>32</v>
      </c>
      <c r="AX671" s="15" t="s">
        <v>84</v>
      </c>
      <c r="AY671" s="271" t="s">
        <v>138</v>
      </c>
    </row>
    <row r="672" s="2" customFormat="1" ht="24.15" customHeight="1">
      <c r="A672" s="38"/>
      <c r="B672" s="39"/>
      <c r="C672" s="219" t="s">
        <v>766</v>
      </c>
      <c r="D672" s="219" t="s">
        <v>141</v>
      </c>
      <c r="E672" s="220" t="s">
        <v>767</v>
      </c>
      <c r="F672" s="221" t="s">
        <v>768</v>
      </c>
      <c r="G672" s="222" t="s">
        <v>144</v>
      </c>
      <c r="H672" s="223">
        <v>1</v>
      </c>
      <c r="I672" s="224"/>
      <c r="J672" s="225">
        <f>ROUND(I672*H672,2)</f>
        <v>0</v>
      </c>
      <c r="K672" s="226"/>
      <c r="L672" s="44"/>
      <c r="M672" s="227" t="s">
        <v>1</v>
      </c>
      <c r="N672" s="228" t="s">
        <v>41</v>
      </c>
      <c r="O672" s="91"/>
      <c r="P672" s="229">
        <f>O672*H672</f>
        <v>0</v>
      </c>
      <c r="Q672" s="229">
        <v>0.00035</v>
      </c>
      <c r="R672" s="229">
        <f>Q672*H672</f>
        <v>0.00035</v>
      </c>
      <c r="S672" s="229">
        <v>0</v>
      </c>
      <c r="T672" s="230">
        <f>S672*H672</f>
        <v>0</v>
      </c>
      <c r="U672" s="38"/>
      <c r="V672" s="38"/>
      <c r="W672" s="38"/>
      <c r="X672" s="38"/>
      <c r="Y672" s="38"/>
      <c r="Z672" s="38"/>
      <c r="AA672" s="38"/>
      <c r="AB672" s="38"/>
      <c r="AC672" s="38"/>
      <c r="AD672" s="38"/>
      <c r="AE672" s="38"/>
      <c r="AR672" s="231" t="s">
        <v>179</v>
      </c>
      <c r="AT672" s="231" t="s">
        <v>141</v>
      </c>
      <c r="AU672" s="231" t="s">
        <v>86</v>
      </c>
      <c r="AY672" s="17" t="s">
        <v>138</v>
      </c>
      <c r="BE672" s="232">
        <f>IF(N672="základní",J672,0)</f>
        <v>0</v>
      </c>
      <c r="BF672" s="232">
        <f>IF(N672="snížená",J672,0)</f>
        <v>0</v>
      </c>
      <c r="BG672" s="232">
        <f>IF(N672="zákl. přenesená",J672,0)</f>
        <v>0</v>
      </c>
      <c r="BH672" s="232">
        <f>IF(N672="sníž. přenesená",J672,0)</f>
        <v>0</v>
      </c>
      <c r="BI672" s="232">
        <f>IF(N672="nulová",J672,0)</f>
        <v>0</v>
      </c>
      <c r="BJ672" s="17" t="s">
        <v>84</v>
      </c>
      <c r="BK672" s="232">
        <f>ROUND(I672*H672,2)</f>
        <v>0</v>
      </c>
      <c r="BL672" s="17" t="s">
        <v>179</v>
      </c>
      <c r="BM672" s="231" t="s">
        <v>769</v>
      </c>
    </row>
    <row r="673" s="2" customFormat="1">
      <c r="A673" s="38"/>
      <c r="B673" s="39"/>
      <c r="C673" s="40"/>
      <c r="D673" s="233" t="s">
        <v>147</v>
      </c>
      <c r="E673" s="40"/>
      <c r="F673" s="234" t="s">
        <v>770</v>
      </c>
      <c r="G673" s="40"/>
      <c r="H673" s="40"/>
      <c r="I673" s="235"/>
      <c r="J673" s="40"/>
      <c r="K673" s="40"/>
      <c r="L673" s="44"/>
      <c r="M673" s="236"/>
      <c r="N673" s="237"/>
      <c r="O673" s="91"/>
      <c r="P673" s="91"/>
      <c r="Q673" s="91"/>
      <c r="R673" s="91"/>
      <c r="S673" s="91"/>
      <c r="T673" s="92"/>
      <c r="U673" s="38"/>
      <c r="V673" s="38"/>
      <c r="W673" s="38"/>
      <c r="X673" s="38"/>
      <c r="Y673" s="38"/>
      <c r="Z673" s="38"/>
      <c r="AA673" s="38"/>
      <c r="AB673" s="38"/>
      <c r="AC673" s="38"/>
      <c r="AD673" s="38"/>
      <c r="AE673" s="38"/>
      <c r="AT673" s="17" t="s">
        <v>147</v>
      </c>
      <c r="AU673" s="17" t="s">
        <v>86</v>
      </c>
    </row>
    <row r="674" s="2" customFormat="1">
      <c r="A674" s="38"/>
      <c r="B674" s="39"/>
      <c r="C674" s="40"/>
      <c r="D674" s="238" t="s">
        <v>149</v>
      </c>
      <c r="E674" s="40"/>
      <c r="F674" s="239" t="s">
        <v>771</v>
      </c>
      <c r="G674" s="40"/>
      <c r="H674" s="40"/>
      <c r="I674" s="235"/>
      <c r="J674" s="40"/>
      <c r="K674" s="40"/>
      <c r="L674" s="44"/>
      <c r="M674" s="236"/>
      <c r="N674" s="237"/>
      <c r="O674" s="91"/>
      <c r="P674" s="91"/>
      <c r="Q674" s="91"/>
      <c r="R674" s="91"/>
      <c r="S674" s="91"/>
      <c r="T674" s="92"/>
      <c r="U674" s="38"/>
      <c r="V674" s="38"/>
      <c r="W674" s="38"/>
      <c r="X674" s="38"/>
      <c r="Y674" s="38"/>
      <c r="Z674" s="38"/>
      <c r="AA674" s="38"/>
      <c r="AB674" s="38"/>
      <c r="AC674" s="38"/>
      <c r="AD674" s="38"/>
      <c r="AE674" s="38"/>
      <c r="AT674" s="17" t="s">
        <v>149</v>
      </c>
      <c r="AU674" s="17" t="s">
        <v>86</v>
      </c>
    </row>
    <row r="675" s="13" customFormat="1">
      <c r="A675" s="13"/>
      <c r="B675" s="240"/>
      <c r="C675" s="241"/>
      <c r="D675" s="233" t="s">
        <v>177</v>
      </c>
      <c r="E675" s="242" t="s">
        <v>1</v>
      </c>
      <c r="F675" s="243" t="s">
        <v>682</v>
      </c>
      <c r="G675" s="241"/>
      <c r="H675" s="242" t="s">
        <v>1</v>
      </c>
      <c r="I675" s="244"/>
      <c r="J675" s="241"/>
      <c r="K675" s="241"/>
      <c r="L675" s="245"/>
      <c r="M675" s="246"/>
      <c r="N675" s="247"/>
      <c r="O675" s="247"/>
      <c r="P675" s="247"/>
      <c r="Q675" s="247"/>
      <c r="R675" s="247"/>
      <c r="S675" s="247"/>
      <c r="T675" s="248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49" t="s">
        <v>177</v>
      </c>
      <c r="AU675" s="249" t="s">
        <v>86</v>
      </c>
      <c r="AV675" s="13" t="s">
        <v>84</v>
      </c>
      <c r="AW675" s="13" t="s">
        <v>32</v>
      </c>
      <c r="AX675" s="13" t="s">
        <v>76</v>
      </c>
      <c r="AY675" s="249" t="s">
        <v>138</v>
      </c>
    </row>
    <row r="676" s="14" customFormat="1">
      <c r="A676" s="14"/>
      <c r="B676" s="250"/>
      <c r="C676" s="251"/>
      <c r="D676" s="233" t="s">
        <v>177</v>
      </c>
      <c r="E676" s="252" t="s">
        <v>1</v>
      </c>
      <c r="F676" s="253" t="s">
        <v>84</v>
      </c>
      <c r="G676" s="251"/>
      <c r="H676" s="254">
        <v>1</v>
      </c>
      <c r="I676" s="255"/>
      <c r="J676" s="251"/>
      <c r="K676" s="251"/>
      <c r="L676" s="256"/>
      <c r="M676" s="257"/>
      <c r="N676" s="258"/>
      <c r="O676" s="258"/>
      <c r="P676" s="258"/>
      <c r="Q676" s="258"/>
      <c r="R676" s="258"/>
      <c r="S676" s="258"/>
      <c r="T676" s="259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60" t="s">
        <v>177</v>
      </c>
      <c r="AU676" s="260" t="s">
        <v>86</v>
      </c>
      <c r="AV676" s="14" t="s">
        <v>86</v>
      </c>
      <c r="AW676" s="14" t="s">
        <v>32</v>
      </c>
      <c r="AX676" s="14" t="s">
        <v>76</v>
      </c>
      <c r="AY676" s="260" t="s">
        <v>138</v>
      </c>
    </row>
    <row r="677" s="15" customFormat="1">
      <c r="A677" s="15"/>
      <c r="B677" s="261"/>
      <c r="C677" s="262"/>
      <c r="D677" s="233" t="s">
        <v>177</v>
      </c>
      <c r="E677" s="263" t="s">
        <v>1</v>
      </c>
      <c r="F677" s="264" t="s">
        <v>180</v>
      </c>
      <c r="G677" s="262"/>
      <c r="H677" s="265">
        <v>1</v>
      </c>
      <c r="I677" s="266"/>
      <c r="J677" s="262"/>
      <c r="K677" s="262"/>
      <c r="L677" s="267"/>
      <c r="M677" s="268"/>
      <c r="N677" s="269"/>
      <c r="O677" s="269"/>
      <c r="P677" s="269"/>
      <c r="Q677" s="269"/>
      <c r="R677" s="269"/>
      <c r="S677" s="269"/>
      <c r="T677" s="270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  <c r="AE677" s="15"/>
      <c r="AT677" s="271" t="s">
        <v>177</v>
      </c>
      <c r="AU677" s="271" t="s">
        <v>86</v>
      </c>
      <c r="AV677" s="15" t="s">
        <v>145</v>
      </c>
      <c r="AW677" s="15" t="s">
        <v>32</v>
      </c>
      <c r="AX677" s="15" t="s">
        <v>84</v>
      </c>
      <c r="AY677" s="271" t="s">
        <v>138</v>
      </c>
    </row>
    <row r="678" s="2" customFormat="1" ht="24.15" customHeight="1">
      <c r="A678" s="38"/>
      <c r="B678" s="39"/>
      <c r="C678" s="219" t="s">
        <v>772</v>
      </c>
      <c r="D678" s="219" t="s">
        <v>141</v>
      </c>
      <c r="E678" s="220" t="s">
        <v>773</v>
      </c>
      <c r="F678" s="221" t="s">
        <v>774</v>
      </c>
      <c r="G678" s="222" t="s">
        <v>144</v>
      </c>
      <c r="H678" s="223">
        <v>35</v>
      </c>
      <c r="I678" s="224"/>
      <c r="J678" s="225">
        <f>ROUND(I678*H678,2)</f>
        <v>0</v>
      </c>
      <c r="K678" s="226"/>
      <c r="L678" s="44"/>
      <c r="M678" s="227" t="s">
        <v>1</v>
      </c>
      <c r="N678" s="228" t="s">
        <v>41</v>
      </c>
      <c r="O678" s="91"/>
      <c r="P678" s="229">
        <f>O678*H678</f>
        <v>0</v>
      </c>
      <c r="Q678" s="229">
        <v>0.00022000000000000001</v>
      </c>
      <c r="R678" s="229">
        <f>Q678*H678</f>
        <v>0.0077000000000000002</v>
      </c>
      <c r="S678" s="229">
        <v>0</v>
      </c>
      <c r="T678" s="230">
        <f>S678*H678</f>
        <v>0</v>
      </c>
      <c r="U678" s="38"/>
      <c r="V678" s="38"/>
      <c r="W678" s="38"/>
      <c r="X678" s="38"/>
      <c r="Y678" s="38"/>
      <c r="Z678" s="38"/>
      <c r="AA678" s="38"/>
      <c r="AB678" s="38"/>
      <c r="AC678" s="38"/>
      <c r="AD678" s="38"/>
      <c r="AE678" s="38"/>
      <c r="AR678" s="231" t="s">
        <v>179</v>
      </c>
      <c r="AT678" s="231" t="s">
        <v>141</v>
      </c>
      <c r="AU678" s="231" t="s">
        <v>86</v>
      </c>
      <c r="AY678" s="17" t="s">
        <v>138</v>
      </c>
      <c r="BE678" s="232">
        <f>IF(N678="základní",J678,0)</f>
        <v>0</v>
      </c>
      <c r="BF678" s="232">
        <f>IF(N678="snížená",J678,0)</f>
        <v>0</v>
      </c>
      <c r="BG678" s="232">
        <f>IF(N678="zákl. přenesená",J678,0)</f>
        <v>0</v>
      </c>
      <c r="BH678" s="232">
        <f>IF(N678="sníž. přenesená",J678,0)</f>
        <v>0</v>
      </c>
      <c r="BI678" s="232">
        <f>IF(N678="nulová",J678,0)</f>
        <v>0</v>
      </c>
      <c r="BJ678" s="17" t="s">
        <v>84</v>
      </c>
      <c r="BK678" s="232">
        <f>ROUND(I678*H678,2)</f>
        <v>0</v>
      </c>
      <c r="BL678" s="17" t="s">
        <v>179</v>
      </c>
      <c r="BM678" s="231" t="s">
        <v>775</v>
      </c>
    </row>
    <row r="679" s="2" customFormat="1">
      <c r="A679" s="38"/>
      <c r="B679" s="39"/>
      <c r="C679" s="40"/>
      <c r="D679" s="233" t="s">
        <v>147</v>
      </c>
      <c r="E679" s="40"/>
      <c r="F679" s="234" t="s">
        <v>776</v>
      </c>
      <c r="G679" s="40"/>
      <c r="H679" s="40"/>
      <c r="I679" s="235"/>
      <c r="J679" s="40"/>
      <c r="K679" s="40"/>
      <c r="L679" s="44"/>
      <c r="M679" s="236"/>
      <c r="N679" s="237"/>
      <c r="O679" s="91"/>
      <c r="P679" s="91"/>
      <c r="Q679" s="91"/>
      <c r="R679" s="91"/>
      <c r="S679" s="91"/>
      <c r="T679" s="92"/>
      <c r="U679" s="38"/>
      <c r="V679" s="38"/>
      <c r="W679" s="38"/>
      <c r="X679" s="38"/>
      <c r="Y679" s="38"/>
      <c r="Z679" s="38"/>
      <c r="AA679" s="38"/>
      <c r="AB679" s="38"/>
      <c r="AC679" s="38"/>
      <c r="AD679" s="38"/>
      <c r="AE679" s="38"/>
      <c r="AT679" s="17" t="s">
        <v>147</v>
      </c>
      <c r="AU679" s="17" t="s">
        <v>86</v>
      </c>
    </row>
    <row r="680" s="2" customFormat="1">
      <c r="A680" s="38"/>
      <c r="B680" s="39"/>
      <c r="C680" s="40"/>
      <c r="D680" s="238" t="s">
        <v>149</v>
      </c>
      <c r="E680" s="40"/>
      <c r="F680" s="239" t="s">
        <v>777</v>
      </c>
      <c r="G680" s="40"/>
      <c r="H680" s="40"/>
      <c r="I680" s="235"/>
      <c r="J680" s="40"/>
      <c r="K680" s="40"/>
      <c r="L680" s="44"/>
      <c r="M680" s="236"/>
      <c r="N680" s="237"/>
      <c r="O680" s="91"/>
      <c r="P680" s="91"/>
      <c r="Q680" s="91"/>
      <c r="R680" s="91"/>
      <c r="S680" s="91"/>
      <c r="T680" s="92"/>
      <c r="U680" s="38"/>
      <c r="V680" s="38"/>
      <c r="W680" s="38"/>
      <c r="X680" s="38"/>
      <c r="Y680" s="38"/>
      <c r="Z680" s="38"/>
      <c r="AA680" s="38"/>
      <c r="AB680" s="38"/>
      <c r="AC680" s="38"/>
      <c r="AD680" s="38"/>
      <c r="AE680" s="38"/>
      <c r="AT680" s="17" t="s">
        <v>149</v>
      </c>
      <c r="AU680" s="17" t="s">
        <v>86</v>
      </c>
    </row>
    <row r="681" s="13" customFormat="1">
      <c r="A681" s="13"/>
      <c r="B681" s="240"/>
      <c r="C681" s="241"/>
      <c r="D681" s="233" t="s">
        <v>177</v>
      </c>
      <c r="E681" s="242" t="s">
        <v>1</v>
      </c>
      <c r="F681" s="243" t="s">
        <v>655</v>
      </c>
      <c r="G681" s="241"/>
      <c r="H681" s="242" t="s">
        <v>1</v>
      </c>
      <c r="I681" s="244"/>
      <c r="J681" s="241"/>
      <c r="K681" s="241"/>
      <c r="L681" s="245"/>
      <c r="M681" s="246"/>
      <c r="N681" s="247"/>
      <c r="O681" s="247"/>
      <c r="P681" s="247"/>
      <c r="Q681" s="247"/>
      <c r="R681" s="247"/>
      <c r="S681" s="247"/>
      <c r="T681" s="248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49" t="s">
        <v>177</v>
      </c>
      <c r="AU681" s="249" t="s">
        <v>86</v>
      </c>
      <c r="AV681" s="13" t="s">
        <v>84</v>
      </c>
      <c r="AW681" s="13" t="s">
        <v>32</v>
      </c>
      <c r="AX681" s="13" t="s">
        <v>76</v>
      </c>
      <c r="AY681" s="249" t="s">
        <v>138</v>
      </c>
    </row>
    <row r="682" s="14" customFormat="1">
      <c r="A682" s="14"/>
      <c r="B682" s="250"/>
      <c r="C682" s="251"/>
      <c r="D682" s="233" t="s">
        <v>177</v>
      </c>
      <c r="E682" s="252" t="s">
        <v>1</v>
      </c>
      <c r="F682" s="253" t="s">
        <v>326</v>
      </c>
      <c r="G682" s="251"/>
      <c r="H682" s="254">
        <v>28</v>
      </c>
      <c r="I682" s="255"/>
      <c r="J682" s="251"/>
      <c r="K682" s="251"/>
      <c r="L682" s="256"/>
      <c r="M682" s="257"/>
      <c r="N682" s="258"/>
      <c r="O682" s="258"/>
      <c r="P682" s="258"/>
      <c r="Q682" s="258"/>
      <c r="R682" s="258"/>
      <c r="S682" s="258"/>
      <c r="T682" s="259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60" t="s">
        <v>177</v>
      </c>
      <c r="AU682" s="260" t="s">
        <v>86</v>
      </c>
      <c r="AV682" s="14" t="s">
        <v>86</v>
      </c>
      <c r="AW682" s="14" t="s">
        <v>32</v>
      </c>
      <c r="AX682" s="14" t="s">
        <v>76</v>
      </c>
      <c r="AY682" s="260" t="s">
        <v>138</v>
      </c>
    </row>
    <row r="683" s="13" customFormat="1">
      <c r="A683" s="13"/>
      <c r="B683" s="240"/>
      <c r="C683" s="241"/>
      <c r="D683" s="233" t="s">
        <v>177</v>
      </c>
      <c r="E683" s="242" t="s">
        <v>1</v>
      </c>
      <c r="F683" s="243" t="s">
        <v>657</v>
      </c>
      <c r="G683" s="241"/>
      <c r="H683" s="242" t="s">
        <v>1</v>
      </c>
      <c r="I683" s="244"/>
      <c r="J683" s="241"/>
      <c r="K683" s="241"/>
      <c r="L683" s="245"/>
      <c r="M683" s="246"/>
      <c r="N683" s="247"/>
      <c r="O683" s="247"/>
      <c r="P683" s="247"/>
      <c r="Q683" s="247"/>
      <c r="R683" s="247"/>
      <c r="S683" s="247"/>
      <c r="T683" s="248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9" t="s">
        <v>177</v>
      </c>
      <c r="AU683" s="249" t="s">
        <v>86</v>
      </c>
      <c r="AV683" s="13" t="s">
        <v>84</v>
      </c>
      <c r="AW683" s="13" t="s">
        <v>32</v>
      </c>
      <c r="AX683" s="13" t="s">
        <v>76</v>
      </c>
      <c r="AY683" s="249" t="s">
        <v>138</v>
      </c>
    </row>
    <row r="684" s="14" customFormat="1">
      <c r="A684" s="14"/>
      <c r="B684" s="250"/>
      <c r="C684" s="251"/>
      <c r="D684" s="233" t="s">
        <v>177</v>
      </c>
      <c r="E684" s="252" t="s">
        <v>1</v>
      </c>
      <c r="F684" s="253" t="s">
        <v>145</v>
      </c>
      <c r="G684" s="251"/>
      <c r="H684" s="254">
        <v>4</v>
      </c>
      <c r="I684" s="255"/>
      <c r="J684" s="251"/>
      <c r="K684" s="251"/>
      <c r="L684" s="256"/>
      <c r="M684" s="257"/>
      <c r="N684" s="258"/>
      <c r="O684" s="258"/>
      <c r="P684" s="258"/>
      <c r="Q684" s="258"/>
      <c r="R684" s="258"/>
      <c r="S684" s="258"/>
      <c r="T684" s="259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60" t="s">
        <v>177</v>
      </c>
      <c r="AU684" s="260" t="s">
        <v>86</v>
      </c>
      <c r="AV684" s="14" t="s">
        <v>86</v>
      </c>
      <c r="AW684" s="14" t="s">
        <v>32</v>
      </c>
      <c r="AX684" s="14" t="s">
        <v>76</v>
      </c>
      <c r="AY684" s="260" t="s">
        <v>138</v>
      </c>
    </row>
    <row r="685" s="13" customFormat="1">
      <c r="A685" s="13"/>
      <c r="B685" s="240"/>
      <c r="C685" s="241"/>
      <c r="D685" s="233" t="s">
        <v>177</v>
      </c>
      <c r="E685" s="242" t="s">
        <v>1</v>
      </c>
      <c r="F685" s="243" t="s">
        <v>537</v>
      </c>
      <c r="G685" s="241"/>
      <c r="H685" s="242" t="s">
        <v>1</v>
      </c>
      <c r="I685" s="244"/>
      <c r="J685" s="241"/>
      <c r="K685" s="241"/>
      <c r="L685" s="245"/>
      <c r="M685" s="246"/>
      <c r="N685" s="247"/>
      <c r="O685" s="247"/>
      <c r="P685" s="247"/>
      <c r="Q685" s="247"/>
      <c r="R685" s="247"/>
      <c r="S685" s="247"/>
      <c r="T685" s="248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49" t="s">
        <v>177</v>
      </c>
      <c r="AU685" s="249" t="s">
        <v>86</v>
      </c>
      <c r="AV685" s="13" t="s">
        <v>84</v>
      </c>
      <c r="AW685" s="13" t="s">
        <v>32</v>
      </c>
      <c r="AX685" s="13" t="s">
        <v>76</v>
      </c>
      <c r="AY685" s="249" t="s">
        <v>138</v>
      </c>
    </row>
    <row r="686" s="14" customFormat="1">
      <c r="A686" s="14"/>
      <c r="B686" s="250"/>
      <c r="C686" s="251"/>
      <c r="D686" s="233" t="s">
        <v>177</v>
      </c>
      <c r="E686" s="252" t="s">
        <v>1</v>
      </c>
      <c r="F686" s="253" t="s">
        <v>139</v>
      </c>
      <c r="G686" s="251"/>
      <c r="H686" s="254">
        <v>3</v>
      </c>
      <c r="I686" s="255"/>
      <c r="J686" s="251"/>
      <c r="K686" s="251"/>
      <c r="L686" s="256"/>
      <c r="M686" s="257"/>
      <c r="N686" s="258"/>
      <c r="O686" s="258"/>
      <c r="P686" s="258"/>
      <c r="Q686" s="258"/>
      <c r="R686" s="258"/>
      <c r="S686" s="258"/>
      <c r="T686" s="259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60" t="s">
        <v>177</v>
      </c>
      <c r="AU686" s="260" t="s">
        <v>86</v>
      </c>
      <c r="AV686" s="14" t="s">
        <v>86</v>
      </c>
      <c r="AW686" s="14" t="s">
        <v>32</v>
      </c>
      <c r="AX686" s="14" t="s">
        <v>76</v>
      </c>
      <c r="AY686" s="260" t="s">
        <v>138</v>
      </c>
    </row>
    <row r="687" s="15" customFormat="1">
      <c r="A687" s="15"/>
      <c r="B687" s="261"/>
      <c r="C687" s="262"/>
      <c r="D687" s="233" t="s">
        <v>177</v>
      </c>
      <c r="E687" s="263" t="s">
        <v>1</v>
      </c>
      <c r="F687" s="264" t="s">
        <v>180</v>
      </c>
      <c r="G687" s="262"/>
      <c r="H687" s="265">
        <v>35</v>
      </c>
      <c r="I687" s="266"/>
      <c r="J687" s="262"/>
      <c r="K687" s="262"/>
      <c r="L687" s="267"/>
      <c r="M687" s="268"/>
      <c r="N687" s="269"/>
      <c r="O687" s="269"/>
      <c r="P687" s="269"/>
      <c r="Q687" s="269"/>
      <c r="R687" s="269"/>
      <c r="S687" s="269"/>
      <c r="T687" s="270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  <c r="AE687" s="15"/>
      <c r="AT687" s="271" t="s">
        <v>177</v>
      </c>
      <c r="AU687" s="271" t="s">
        <v>86</v>
      </c>
      <c r="AV687" s="15" t="s">
        <v>145</v>
      </c>
      <c r="AW687" s="15" t="s">
        <v>32</v>
      </c>
      <c r="AX687" s="15" t="s">
        <v>84</v>
      </c>
      <c r="AY687" s="271" t="s">
        <v>138</v>
      </c>
    </row>
    <row r="688" s="2" customFormat="1" ht="24.15" customHeight="1">
      <c r="A688" s="38"/>
      <c r="B688" s="39"/>
      <c r="C688" s="219" t="s">
        <v>778</v>
      </c>
      <c r="D688" s="219" t="s">
        <v>141</v>
      </c>
      <c r="E688" s="220" t="s">
        <v>779</v>
      </c>
      <c r="F688" s="221" t="s">
        <v>780</v>
      </c>
      <c r="G688" s="222" t="s">
        <v>144</v>
      </c>
      <c r="H688" s="223">
        <v>1</v>
      </c>
      <c r="I688" s="224"/>
      <c r="J688" s="225">
        <f>ROUND(I688*H688,2)</f>
        <v>0</v>
      </c>
      <c r="K688" s="226"/>
      <c r="L688" s="44"/>
      <c r="M688" s="227" t="s">
        <v>1</v>
      </c>
      <c r="N688" s="228" t="s">
        <v>41</v>
      </c>
      <c r="O688" s="91"/>
      <c r="P688" s="229">
        <f>O688*H688</f>
        <v>0</v>
      </c>
      <c r="Q688" s="229">
        <v>0.00019000000000000001</v>
      </c>
      <c r="R688" s="229">
        <f>Q688*H688</f>
        <v>0.00019000000000000001</v>
      </c>
      <c r="S688" s="229">
        <v>0</v>
      </c>
      <c r="T688" s="230">
        <f>S688*H688</f>
        <v>0</v>
      </c>
      <c r="U688" s="38"/>
      <c r="V688" s="38"/>
      <c r="W688" s="38"/>
      <c r="X688" s="38"/>
      <c r="Y688" s="38"/>
      <c r="Z688" s="38"/>
      <c r="AA688" s="38"/>
      <c r="AB688" s="38"/>
      <c r="AC688" s="38"/>
      <c r="AD688" s="38"/>
      <c r="AE688" s="38"/>
      <c r="AR688" s="231" t="s">
        <v>179</v>
      </c>
      <c r="AT688" s="231" t="s">
        <v>141</v>
      </c>
      <c r="AU688" s="231" t="s">
        <v>86</v>
      </c>
      <c r="AY688" s="17" t="s">
        <v>138</v>
      </c>
      <c r="BE688" s="232">
        <f>IF(N688="základní",J688,0)</f>
        <v>0</v>
      </c>
      <c r="BF688" s="232">
        <f>IF(N688="snížená",J688,0)</f>
        <v>0</v>
      </c>
      <c r="BG688" s="232">
        <f>IF(N688="zákl. přenesená",J688,0)</f>
        <v>0</v>
      </c>
      <c r="BH688" s="232">
        <f>IF(N688="sníž. přenesená",J688,0)</f>
        <v>0</v>
      </c>
      <c r="BI688" s="232">
        <f>IF(N688="nulová",J688,0)</f>
        <v>0</v>
      </c>
      <c r="BJ688" s="17" t="s">
        <v>84</v>
      </c>
      <c r="BK688" s="232">
        <f>ROUND(I688*H688,2)</f>
        <v>0</v>
      </c>
      <c r="BL688" s="17" t="s">
        <v>179</v>
      </c>
      <c r="BM688" s="231" t="s">
        <v>781</v>
      </c>
    </row>
    <row r="689" s="2" customFormat="1">
      <c r="A689" s="38"/>
      <c r="B689" s="39"/>
      <c r="C689" s="40"/>
      <c r="D689" s="233" t="s">
        <v>147</v>
      </c>
      <c r="E689" s="40"/>
      <c r="F689" s="234" t="s">
        <v>782</v>
      </c>
      <c r="G689" s="40"/>
      <c r="H689" s="40"/>
      <c r="I689" s="235"/>
      <c r="J689" s="40"/>
      <c r="K689" s="40"/>
      <c r="L689" s="44"/>
      <c r="M689" s="236"/>
      <c r="N689" s="237"/>
      <c r="O689" s="91"/>
      <c r="P689" s="91"/>
      <c r="Q689" s="91"/>
      <c r="R689" s="91"/>
      <c r="S689" s="91"/>
      <c r="T689" s="92"/>
      <c r="U689" s="38"/>
      <c r="V689" s="38"/>
      <c r="W689" s="38"/>
      <c r="X689" s="38"/>
      <c r="Y689" s="38"/>
      <c r="Z689" s="38"/>
      <c r="AA689" s="38"/>
      <c r="AB689" s="38"/>
      <c r="AC689" s="38"/>
      <c r="AD689" s="38"/>
      <c r="AE689" s="38"/>
      <c r="AT689" s="17" t="s">
        <v>147</v>
      </c>
      <c r="AU689" s="17" t="s">
        <v>86</v>
      </c>
    </row>
    <row r="690" s="2" customFormat="1">
      <c r="A690" s="38"/>
      <c r="B690" s="39"/>
      <c r="C690" s="40"/>
      <c r="D690" s="238" t="s">
        <v>149</v>
      </c>
      <c r="E690" s="40"/>
      <c r="F690" s="239" t="s">
        <v>783</v>
      </c>
      <c r="G690" s="40"/>
      <c r="H690" s="40"/>
      <c r="I690" s="235"/>
      <c r="J690" s="40"/>
      <c r="K690" s="40"/>
      <c r="L690" s="44"/>
      <c r="M690" s="236"/>
      <c r="N690" s="237"/>
      <c r="O690" s="91"/>
      <c r="P690" s="91"/>
      <c r="Q690" s="91"/>
      <c r="R690" s="91"/>
      <c r="S690" s="91"/>
      <c r="T690" s="92"/>
      <c r="U690" s="38"/>
      <c r="V690" s="38"/>
      <c r="W690" s="38"/>
      <c r="X690" s="38"/>
      <c r="Y690" s="38"/>
      <c r="Z690" s="38"/>
      <c r="AA690" s="38"/>
      <c r="AB690" s="38"/>
      <c r="AC690" s="38"/>
      <c r="AD690" s="38"/>
      <c r="AE690" s="38"/>
      <c r="AT690" s="17" t="s">
        <v>149</v>
      </c>
      <c r="AU690" s="17" t="s">
        <v>86</v>
      </c>
    </row>
    <row r="691" s="13" customFormat="1">
      <c r="A691" s="13"/>
      <c r="B691" s="240"/>
      <c r="C691" s="241"/>
      <c r="D691" s="233" t="s">
        <v>177</v>
      </c>
      <c r="E691" s="242" t="s">
        <v>1</v>
      </c>
      <c r="F691" s="243" t="s">
        <v>537</v>
      </c>
      <c r="G691" s="241"/>
      <c r="H691" s="242" t="s">
        <v>1</v>
      </c>
      <c r="I691" s="244"/>
      <c r="J691" s="241"/>
      <c r="K691" s="241"/>
      <c r="L691" s="245"/>
      <c r="M691" s="246"/>
      <c r="N691" s="247"/>
      <c r="O691" s="247"/>
      <c r="P691" s="247"/>
      <c r="Q691" s="247"/>
      <c r="R691" s="247"/>
      <c r="S691" s="247"/>
      <c r="T691" s="248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49" t="s">
        <v>177</v>
      </c>
      <c r="AU691" s="249" t="s">
        <v>86</v>
      </c>
      <c r="AV691" s="13" t="s">
        <v>84</v>
      </c>
      <c r="AW691" s="13" t="s">
        <v>32</v>
      </c>
      <c r="AX691" s="13" t="s">
        <v>76</v>
      </c>
      <c r="AY691" s="249" t="s">
        <v>138</v>
      </c>
    </row>
    <row r="692" s="14" customFormat="1">
      <c r="A692" s="14"/>
      <c r="B692" s="250"/>
      <c r="C692" s="251"/>
      <c r="D692" s="233" t="s">
        <v>177</v>
      </c>
      <c r="E692" s="252" t="s">
        <v>1</v>
      </c>
      <c r="F692" s="253" t="s">
        <v>84</v>
      </c>
      <c r="G692" s="251"/>
      <c r="H692" s="254">
        <v>1</v>
      </c>
      <c r="I692" s="255"/>
      <c r="J692" s="251"/>
      <c r="K692" s="251"/>
      <c r="L692" s="256"/>
      <c r="M692" s="257"/>
      <c r="N692" s="258"/>
      <c r="O692" s="258"/>
      <c r="P692" s="258"/>
      <c r="Q692" s="258"/>
      <c r="R692" s="258"/>
      <c r="S692" s="258"/>
      <c r="T692" s="259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60" t="s">
        <v>177</v>
      </c>
      <c r="AU692" s="260" t="s">
        <v>86</v>
      </c>
      <c r="AV692" s="14" t="s">
        <v>86</v>
      </c>
      <c r="AW692" s="14" t="s">
        <v>32</v>
      </c>
      <c r="AX692" s="14" t="s">
        <v>76</v>
      </c>
      <c r="AY692" s="260" t="s">
        <v>138</v>
      </c>
    </row>
    <row r="693" s="15" customFormat="1">
      <c r="A693" s="15"/>
      <c r="B693" s="261"/>
      <c r="C693" s="262"/>
      <c r="D693" s="233" t="s">
        <v>177</v>
      </c>
      <c r="E693" s="263" t="s">
        <v>1</v>
      </c>
      <c r="F693" s="264" t="s">
        <v>180</v>
      </c>
      <c r="G693" s="262"/>
      <c r="H693" s="265">
        <v>1</v>
      </c>
      <c r="I693" s="266"/>
      <c r="J693" s="262"/>
      <c r="K693" s="262"/>
      <c r="L693" s="267"/>
      <c r="M693" s="268"/>
      <c r="N693" s="269"/>
      <c r="O693" s="269"/>
      <c r="P693" s="269"/>
      <c r="Q693" s="269"/>
      <c r="R693" s="269"/>
      <c r="S693" s="269"/>
      <c r="T693" s="270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71" t="s">
        <v>177</v>
      </c>
      <c r="AU693" s="271" t="s">
        <v>86</v>
      </c>
      <c r="AV693" s="15" t="s">
        <v>145</v>
      </c>
      <c r="AW693" s="15" t="s">
        <v>32</v>
      </c>
      <c r="AX693" s="15" t="s">
        <v>84</v>
      </c>
      <c r="AY693" s="271" t="s">
        <v>138</v>
      </c>
    </row>
    <row r="694" s="2" customFormat="1" ht="24.15" customHeight="1">
      <c r="A694" s="38"/>
      <c r="B694" s="39"/>
      <c r="C694" s="219" t="s">
        <v>784</v>
      </c>
      <c r="D694" s="219" t="s">
        <v>141</v>
      </c>
      <c r="E694" s="220" t="s">
        <v>785</v>
      </c>
      <c r="F694" s="221" t="s">
        <v>786</v>
      </c>
      <c r="G694" s="222" t="s">
        <v>144</v>
      </c>
      <c r="H694" s="223">
        <v>2</v>
      </c>
      <c r="I694" s="224"/>
      <c r="J694" s="225">
        <f>ROUND(I694*H694,2)</f>
        <v>0</v>
      </c>
      <c r="K694" s="226"/>
      <c r="L694" s="44"/>
      <c r="M694" s="227" t="s">
        <v>1</v>
      </c>
      <c r="N694" s="228" t="s">
        <v>41</v>
      </c>
      <c r="O694" s="91"/>
      <c r="P694" s="229">
        <f>O694*H694</f>
        <v>0</v>
      </c>
      <c r="Q694" s="229">
        <v>0.00056999999999999998</v>
      </c>
      <c r="R694" s="229">
        <f>Q694*H694</f>
        <v>0.00114</v>
      </c>
      <c r="S694" s="229">
        <v>0</v>
      </c>
      <c r="T694" s="230">
        <f>S694*H694</f>
        <v>0</v>
      </c>
      <c r="U694" s="38"/>
      <c r="V694" s="38"/>
      <c r="W694" s="38"/>
      <c r="X694" s="38"/>
      <c r="Y694" s="38"/>
      <c r="Z694" s="38"/>
      <c r="AA694" s="38"/>
      <c r="AB694" s="38"/>
      <c r="AC694" s="38"/>
      <c r="AD694" s="38"/>
      <c r="AE694" s="38"/>
      <c r="AR694" s="231" t="s">
        <v>179</v>
      </c>
      <c r="AT694" s="231" t="s">
        <v>141</v>
      </c>
      <c r="AU694" s="231" t="s">
        <v>86</v>
      </c>
      <c r="AY694" s="17" t="s">
        <v>138</v>
      </c>
      <c r="BE694" s="232">
        <f>IF(N694="základní",J694,0)</f>
        <v>0</v>
      </c>
      <c r="BF694" s="232">
        <f>IF(N694="snížená",J694,0)</f>
        <v>0</v>
      </c>
      <c r="BG694" s="232">
        <f>IF(N694="zákl. přenesená",J694,0)</f>
        <v>0</v>
      </c>
      <c r="BH694" s="232">
        <f>IF(N694="sníž. přenesená",J694,0)</f>
        <v>0</v>
      </c>
      <c r="BI694" s="232">
        <f>IF(N694="nulová",J694,0)</f>
        <v>0</v>
      </c>
      <c r="BJ694" s="17" t="s">
        <v>84</v>
      </c>
      <c r="BK694" s="232">
        <f>ROUND(I694*H694,2)</f>
        <v>0</v>
      </c>
      <c r="BL694" s="17" t="s">
        <v>179</v>
      </c>
      <c r="BM694" s="231" t="s">
        <v>787</v>
      </c>
    </row>
    <row r="695" s="2" customFormat="1">
      <c r="A695" s="38"/>
      <c r="B695" s="39"/>
      <c r="C695" s="40"/>
      <c r="D695" s="233" t="s">
        <v>147</v>
      </c>
      <c r="E695" s="40"/>
      <c r="F695" s="234" t="s">
        <v>788</v>
      </c>
      <c r="G695" s="40"/>
      <c r="H695" s="40"/>
      <c r="I695" s="235"/>
      <c r="J695" s="40"/>
      <c r="K695" s="40"/>
      <c r="L695" s="44"/>
      <c r="M695" s="236"/>
      <c r="N695" s="237"/>
      <c r="O695" s="91"/>
      <c r="P695" s="91"/>
      <c r="Q695" s="91"/>
      <c r="R695" s="91"/>
      <c r="S695" s="91"/>
      <c r="T695" s="92"/>
      <c r="U695" s="38"/>
      <c r="V695" s="38"/>
      <c r="W695" s="38"/>
      <c r="X695" s="38"/>
      <c r="Y695" s="38"/>
      <c r="Z695" s="38"/>
      <c r="AA695" s="38"/>
      <c r="AB695" s="38"/>
      <c r="AC695" s="38"/>
      <c r="AD695" s="38"/>
      <c r="AE695" s="38"/>
      <c r="AT695" s="17" t="s">
        <v>147</v>
      </c>
      <c r="AU695" s="17" t="s">
        <v>86</v>
      </c>
    </row>
    <row r="696" s="2" customFormat="1">
      <c r="A696" s="38"/>
      <c r="B696" s="39"/>
      <c r="C696" s="40"/>
      <c r="D696" s="238" t="s">
        <v>149</v>
      </c>
      <c r="E696" s="40"/>
      <c r="F696" s="239" t="s">
        <v>789</v>
      </c>
      <c r="G696" s="40"/>
      <c r="H696" s="40"/>
      <c r="I696" s="235"/>
      <c r="J696" s="40"/>
      <c r="K696" s="40"/>
      <c r="L696" s="44"/>
      <c r="M696" s="236"/>
      <c r="N696" s="237"/>
      <c r="O696" s="91"/>
      <c r="P696" s="91"/>
      <c r="Q696" s="91"/>
      <c r="R696" s="91"/>
      <c r="S696" s="91"/>
      <c r="T696" s="92"/>
      <c r="U696" s="38"/>
      <c r="V696" s="38"/>
      <c r="W696" s="38"/>
      <c r="X696" s="38"/>
      <c r="Y696" s="38"/>
      <c r="Z696" s="38"/>
      <c r="AA696" s="38"/>
      <c r="AB696" s="38"/>
      <c r="AC696" s="38"/>
      <c r="AD696" s="38"/>
      <c r="AE696" s="38"/>
      <c r="AT696" s="17" t="s">
        <v>149</v>
      </c>
      <c r="AU696" s="17" t="s">
        <v>86</v>
      </c>
    </row>
    <row r="697" s="13" customFormat="1">
      <c r="A697" s="13"/>
      <c r="B697" s="240"/>
      <c r="C697" s="241"/>
      <c r="D697" s="233" t="s">
        <v>177</v>
      </c>
      <c r="E697" s="242" t="s">
        <v>1</v>
      </c>
      <c r="F697" s="243" t="s">
        <v>537</v>
      </c>
      <c r="G697" s="241"/>
      <c r="H697" s="242" t="s">
        <v>1</v>
      </c>
      <c r="I697" s="244"/>
      <c r="J697" s="241"/>
      <c r="K697" s="241"/>
      <c r="L697" s="245"/>
      <c r="M697" s="246"/>
      <c r="N697" s="247"/>
      <c r="O697" s="247"/>
      <c r="P697" s="247"/>
      <c r="Q697" s="247"/>
      <c r="R697" s="247"/>
      <c r="S697" s="247"/>
      <c r="T697" s="248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T697" s="249" t="s">
        <v>177</v>
      </c>
      <c r="AU697" s="249" t="s">
        <v>86</v>
      </c>
      <c r="AV697" s="13" t="s">
        <v>84</v>
      </c>
      <c r="AW697" s="13" t="s">
        <v>32</v>
      </c>
      <c r="AX697" s="13" t="s">
        <v>76</v>
      </c>
      <c r="AY697" s="249" t="s">
        <v>138</v>
      </c>
    </row>
    <row r="698" s="14" customFormat="1">
      <c r="A698" s="14"/>
      <c r="B698" s="250"/>
      <c r="C698" s="251"/>
      <c r="D698" s="233" t="s">
        <v>177</v>
      </c>
      <c r="E698" s="252" t="s">
        <v>1</v>
      </c>
      <c r="F698" s="253" t="s">
        <v>86</v>
      </c>
      <c r="G698" s="251"/>
      <c r="H698" s="254">
        <v>2</v>
      </c>
      <c r="I698" s="255"/>
      <c r="J698" s="251"/>
      <c r="K698" s="251"/>
      <c r="L698" s="256"/>
      <c r="M698" s="257"/>
      <c r="N698" s="258"/>
      <c r="O698" s="258"/>
      <c r="P698" s="258"/>
      <c r="Q698" s="258"/>
      <c r="R698" s="258"/>
      <c r="S698" s="258"/>
      <c r="T698" s="259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60" t="s">
        <v>177</v>
      </c>
      <c r="AU698" s="260" t="s">
        <v>86</v>
      </c>
      <c r="AV698" s="14" t="s">
        <v>86</v>
      </c>
      <c r="AW698" s="14" t="s">
        <v>32</v>
      </c>
      <c r="AX698" s="14" t="s">
        <v>76</v>
      </c>
      <c r="AY698" s="260" t="s">
        <v>138</v>
      </c>
    </row>
    <row r="699" s="15" customFormat="1">
      <c r="A699" s="15"/>
      <c r="B699" s="261"/>
      <c r="C699" s="262"/>
      <c r="D699" s="233" t="s">
        <v>177</v>
      </c>
      <c r="E699" s="263" t="s">
        <v>1</v>
      </c>
      <c r="F699" s="264" t="s">
        <v>180</v>
      </c>
      <c r="G699" s="262"/>
      <c r="H699" s="265">
        <v>2</v>
      </c>
      <c r="I699" s="266"/>
      <c r="J699" s="262"/>
      <c r="K699" s="262"/>
      <c r="L699" s="267"/>
      <c r="M699" s="268"/>
      <c r="N699" s="269"/>
      <c r="O699" s="269"/>
      <c r="P699" s="269"/>
      <c r="Q699" s="269"/>
      <c r="R699" s="269"/>
      <c r="S699" s="269"/>
      <c r="T699" s="270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  <c r="AE699" s="15"/>
      <c r="AT699" s="271" t="s">
        <v>177</v>
      </c>
      <c r="AU699" s="271" t="s">
        <v>86</v>
      </c>
      <c r="AV699" s="15" t="s">
        <v>145</v>
      </c>
      <c r="AW699" s="15" t="s">
        <v>32</v>
      </c>
      <c r="AX699" s="15" t="s">
        <v>84</v>
      </c>
      <c r="AY699" s="271" t="s">
        <v>138</v>
      </c>
    </row>
    <row r="700" s="2" customFormat="1" ht="24.15" customHeight="1">
      <c r="A700" s="38"/>
      <c r="B700" s="39"/>
      <c r="C700" s="219" t="s">
        <v>790</v>
      </c>
      <c r="D700" s="219" t="s">
        <v>141</v>
      </c>
      <c r="E700" s="220" t="s">
        <v>791</v>
      </c>
      <c r="F700" s="221" t="s">
        <v>792</v>
      </c>
      <c r="G700" s="222" t="s">
        <v>144</v>
      </c>
      <c r="H700" s="223">
        <v>2</v>
      </c>
      <c r="I700" s="224"/>
      <c r="J700" s="225">
        <f>ROUND(I700*H700,2)</f>
        <v>0</v>
      </c>
      <c r="K700" s="226"/>
      <c r="L700" s="44"/>
      <c r="M700" s="227" t="s">
        <v>1</v>
      </c>
      <c r="N700" s="228" t="s">
        <v>41</v>
      </c>
      <c r="O700" s="91"/>
      <c r="P700" s="229">
        <f>O700*H700</f>
        <v>0</v>
      </c>
      <c r="Q700" s="229">
        <v>0.00173</v>
      </c>
      <c r="R700" s="229">
        <f>Q700*H700</f>
        <v>0.00346</v>
      </c>
      <c r="S700" s="229">
        <v>0</v>
      </c>
      <c r="T700" s="230">
        <f>S700*H700</f>
        <v>0</v>
      </c>
      <c r="U700" s="38"/>
      <c r="V700" s="38"/>
      <c r="W700" s="38"/>
      <c r="X700" s="38"/>
      <c r="Y700" s="38"/>
      <c r="Z700" s="38"/>
      <c r="AA700" s="38"/>
      <c r="AB700" s="38"/>
      <c r="AC700" s="38"/>
      <c r="AD700" s="38"/>
      <c r="AE700" s="38"/>
      <c r="AR700" s="231" t="s">
        <v>179</v>
      </c>
      <c r="AT700" s="231" t="s">
        <v>141</v>
      </c>
      <c r="AU700" s="231" t="s">
        <v>86</v>
      </c>
      <c r="AY700" s="17" t="s">
        <v>138</v>
      </c>
      <c r="BE700" s="232">
        <f>IF(N700="základní",J700,0)</f>
        <v>0</v>
      </c>
      <c r="BF700" s="232">
        <f>IF(N700="snížená",J700,0)</f>
        <v>0</v>
      </c>
      <c r="BG700" s="232">
        <f>IF(N700="zákl. přenesená",J700,0)</f>
        <v>0</v>
      </c>
      <c r="BH700" s="232">
        <f>IF(N700="sníž. přenesená",J700,0)</f>
        <v>0</v>
      </c>
      <c r="BI700" s="232">
        <f>IF(N700="nulová",J700,0)</f>
        <v>0</v>
      </c>
      <c r="BJ700" s="17" t="s">
        <v>84</v>
      </c>
      <c r="BK700" s="232">
        <f>ROUND(I700*H700,2)</f>
        <v>0</v>
      </c>
      <c r="BL700" s="17" t="s">
        <v>179</v>
      </c>
      <c r="BM700" s="231" t="s">
        <v>793</v>
      </c>
    </row>
    <row r="701" s="2" customFormat="1">
      <c r="A701" s="38"/>
      <c r="B701" s="39"/>
      <c r="C701" s="40"/>
      <c r="D701" s="233" t="s">
        <v>147</v>
      </c>
      <c r="E701" s="40"/>
      <c r="F701" s="234" t="s">
        <v>794</v>
      </c>
      <c r="G701" s="40"/>
      <c r="H701" s="40"/>
      <c r="I701" s="235"/>
      <c r="J701" s="40"/>
      <c r="K701" s="40"/>
      <c r="L701" s="44"/>
      <c r="M701" s="236"/>
      <c r="N701" s="237"/>
      <c r="O701" s="91"/>
      <c r="P701" s="91"/>
      <c r="Q701" s="91"/>
      <c r="R701" s="91"/>
      <c r="S701" s="91"/>
      <c r="T701" s="92"/>
      <c r="U701" s="38"/>
      <c r="V701" s="38"/>
      <c r="W701" s="38"/>
      <c r="X701" s="38"/>
      <c r="Y701" s="38"/>
      <c r="Z701" s="38"/>
      <c r="AA701" s="38"/>
      <c r="AB701" s="38"/>
      <c r="AC701" s="38"/>
      <c r="AD701" s="38"/>
      <c r="AE701" s="38"/>
      <c r="AT701" s="17" t="s">
        <v>147</v>
      </c>
      <c r="AU701" s="17" t="s">
        <v>86</v>
      </c>
    </row>
    <row r="702" s="2" customFormat="1">
      <c r="A702" s="38"/>
      <c r="B702" s="39"/>
      <c r="C702" s="40"/>
      <c r="D702" s="238" t="s">
        <v>149</v>
      </c>
      <c r="E702" s="40"/>
      <c r="F702" s="239" t="s">
        <v>795</v>
      </c>
      <c r="G702" s="40"/>
      <c r="H702" s="40"/>
      <c r="I702" s="235"/>
      <c r="J702" s="40"/>
      <c r="K702" s="40"/>
      <c r="L702" s="44"/>
      <c r="M702" s="236"/>
      <c r="N702" s="237"/>
      <c r="O702" s="91"/>
      <c r="P702" s="91"/>
      <c r="Q702" s="91"/>
      <c r="R702" s="91"/>
      <c r="S702" s="91"/>
      <c r="T702" s="92"/>
      <c r="U702" s="38"/>
      <c r="V702" s="38"/>
      <c r="W702" s="38"/>
      <c r="X702" s="38"/>
      <c r="Y702" s="38"/>
      <c r="Z702" s="38"/>
      <c r="AA702" s="38"/>
      <c r="AB702" s="38"/>
      <c r="AC702" s="38"/>
      <c r="AD702" s="38"/>
      <c r="AE702" s="38"/>
      <c r="AT702" s="17" t="s">
        <v>149</v>
      </c>
      <c r="AU702" s="17" t="s">
        <v>86</v>
      </c>
    </row>
    <row r="703" s="13" customFormat="1">
      <c r="A703" s="13"/>
      <c r="B703" s="240"/>
      <c r="C703" s="241"/>
      <c r="D703" s="233" t="s">
        <v>177</v>
      </c>
      <c r="E703" s="242" t="s">
        <v>1</v>
      </c>
      <c r="F703" s="243" t="s">
        <v>537</v>
      </c>
      <c r="G703" s="241"/>
      <c r="H703" s="242" t="s">
        <v>1</v>
      </c>
      <c r="I703" s="244"/>
      <c r="J703" s="241"/>
      <c r="K703" s="241"/>
      <c r="L703" s="245"/>
      <c r="M703" s="246"/>
      <c r="N703" s="247"/>
      <c r="O703" s="247"/>
      <c r="P703" s="247"/>
      <c r="Q703" s="247"/>
      <c r="R703" s="247"/>
      <c r="S703" s="247"/>
      <c r="T703" s="248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T703" s="249" t="s">
        <v>177</v>
      </c>
      <c r="AU703" s="249" t="s">
        <v>86</v>
      </c>
      <c r="AV703" s="13" t="s">
        <v>84</v>
      </c>
      <c r="AW703" s="13" t="s">
        <v>32</v>
      </c>
      <c r="AX703" s="13" t="s">
        <v>76</v>
      </c>
      <c r="AY703" s="249" t="s">
        <v>138</v>
      </c>
    </row>
    <row r="704" s="14" customFormat="1">
      <c r="A704" s="14"/>
      <c r="B704" s="250"/>
      <c r="C704" s="251"/>
      <c r="D704" s="233" t="s">
        <v>177</v>
      </c>
      <c r="E704" s="252" t="s">
        <v>1</v>
      </c>
      <c r="F704" s="253" t="s">
        <v>86</v>
      </c>
      <c r="G704" s="251"/>
      <c r="H704" s="254">
        <v>2</v>
      </c>
      <c r="I704" s="255"/>
      <c r="J704" s="251"/>
      <c r="K704" s="251"/>
      <c r="L704" s="256"/>
      <c r="M704" s="257"/>
      <c r="N704" s="258"/>
      <c r="O704" s="258"/>
      <c r="P704" s="258"/>
      <c r="Q704" s="258"/>
      <c r="R704" s="258"/>
      <c r="S704" s="258"/>
      <c r="T704" s="259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60" t="s">
        <v>177</v>
      </c>
      <c r="AU704" s="260" t="s">
        <v>86</v>
      </c>
      <c r="AV704" s="14" t="s">
        <v>86</v>
      </c>
      <c r="AW704" s="14" t="s">
        <v>32</v>
      </c>
      <c r="AX704" s="14" t="s">
        <v>76</v>
      </c>
      <c r="AY704" s="260" t="s">
        <v>138</v>
      </c>
    </row>
    <row r="705" s="15" customFormat="1">
      <c r="A705" s="15"/>
      <c r="B705" s="261"/>
      <c r="C705" s="262"/>
      <c r="D705" s="233" t="s">
        <v>177</v>
      </c>
      <c r="E705" s="263" t="s">
        <v>1</v>
      </c>
      <c r="F705" s="264" t="s">
        <v>180</v>
      </c>
      <c r="G705" s="262"/>
      <c r="H705" s="265">
        <v>2</v>
      </c>
      <c r="I705" s="266"/>
      <c r="J705" s="262"/>
      <c r="K705" s="262"/>
      <c r="L705" s="267"/>
      <c r="M705" s="268"/>
      <c r="N705" s="269"/>
      <c r="O705" s="269"/>
      <c r="P705" s="269"/>
      <c r="Q705" s="269"/>
      <c r="R705" s="269"/>
      <c r="S705" s="269"/>
      <c r="T705" s="270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  <c r="AE705" s="15"/>
      <c r="AT705" s="271" t="s">
        <v>177</v>
      </c>
      <c r="AU705" s="271" t="s">
        <v>86</v>
      </c>
      <c r="AV705" s="15" t="s">
        <v>145</v>
      </c>
      <c r="AW705" s="15" t="s">
        <v>32</v>
      </c>
      <c r="AX705" s="15" t="s">
        <v>84</v>
      </c>
      <c r="AY705" s="271" t="s">
        <v>138</v>
      </c>
    </row>
    <row r="706" s="2" customFormat="1" ht="21.75" customHeight="1">
      <c r="A706" s="38"/>
      <c r="B706" s="39"/>
      <c r="C706" s="219" t="s">
        <v>796</v>
      </c>
      <c r="D706" s="219" t="s">
        <v>141</v>
      </c>
      <c r="E706" s="220" t="s">
        <v>797</v>
      </c>
      <c r="F706" s="221" t="s">
        <v>798</v>
      </c>
      <c r="G706" s="222" t="s">
        <v>144</v>
      </c>
      <c r="H706" s="223">
        <v>17</v>
      </c>
      <c r="I706" s="224"/>
      <c r="J706" s="225">
        <f>ROUND(I706*H706,2)</f>
        <v>0</v>
      </c>
      <c r="K706" s="226"/>
      <c r="L706" s="44"/>
      <c r="M706" s="227" t="s">
        <v>1</v>
      </c>
      <c r="N706" s="228" t="s">
        <v>41</v>
      </c>
      <c r="O706" s="91"/>
      <c r="P706" s="229">
        <f>O706*H706</f>
        <v>0</v>
      </c>
      <c r="Q706" s="229">
        <v>0.00021000000000000001</v>
      </c>
      <c r="R706" s="229">
        <f>Q706*H706</f>
        <v>0.0035700000000000003</v>
      </c>
      <c r="S706" s="229">
        <v>0</v>
      </c>
      <c r="T706" s="230">
        <f>S706*H706</f>
        <v>0</v>
      </c>
      <c r="U706" s="38"/>
      <c r="V706" s="38"/>
      <c r="W706" s="38"/>
      <c r="X706" s="38"/>
      <c r="Y706" s="38"/>
      <c r="Z706" s="38"/>
      <c r="AA706" s="38"/>
      <c r="AB706" s="38"/>
      <c r="AC706" s="38"/>
      <c r="AD706" s="38"/>
      <c r="AE706" s="38"/>
      <c r="AR706" s="231" t="s">
        <v>179</v>
      </c>
      <c r="AT706" s="231" t="s">
        <v>141</v>
      </c>
      <c r="AU706" s="231" t="s">
        <v>86</v>
      </c>
      <c r="AY706" s="17" t="s">
        <v>138</v>
      </c>
      <c r="BE706" s="232">
        <f>IF(N706="základní",J706,0)</f>
        <v>0</v>
      </c>
      <c r="BF706" s="232">
        <f>IF(N706="snížená",J706,0)</f>
        <v>0</v>
      </c>
      <c r="BG706" s="232">
        <f>IF(N706="zákl. přenesená",J706,0)</f>
        <v>0</v>
      </c>
      <c r="BH706" s="232">
        <f>IF(N706="sníž. přenesená",J706,0)</f>
        <v>0</v>
      </c>
      <c r="BI706" s="232">
        <f>IF(N706="nulová",J706,0)</f>
        <v>0</v>
      </c>
      <c r="BJ706" s="17" t="s">
        <v>84</v>
      </c>
      <c r="BK706" s="232">
        <f>ROUND(I706*H706,2)</f>
        <v>0</v>
      </c>
      <c r="BL706" s="17" t="s">
        <v>179</v>
      </c>
      <c r="BM706" s="231" t="s">
        <v>799</v>
      </c>
    </row>
    <row r="707" s="2" customFormat="1">
      <c r="A707" s="38"/>
      <c r="B707" s="39"/>
      <c r="C707" s="40"/>
      <c r="D707" s="233" t="s">
        <v>147</v>
      </c>
      <c r="E707" s="40"/>
      <c r="F707" s="234" t="s">
        <v>800</v>
      </c>
      <c r="G707" s="40"/>
      <c r="H707" s="40"/>
      <c r="I707" s="235"/>
      <c r="J707" s="40"/>
      <c r="K707" s="40"/>
      <c r="L707" s="44"/>
      <c r="M707" s="236"/>
      <c r="N707" s="237"/>
      <c r="O707" s="91"/>
      <c r="P707" s="91"/>
      <c r="Q707" s="91"/>
      <c r="R707" s="91"/>
      <c r="S707" s="91"/>
      <c r="T707" s="92"/>
      <c r="U707" s="38"/>
      <c r="V707" s="38"/>
      <c r="W707" s="38"/>
      <c r="X707" s="38"/>
      <c r="Y707" s="38"/>
      <c r="Z707" s="38"/>
      <c r="AA707" s="38"/>
      <c r="AB707" s="38"/>
      <c r="AC707" s="38"/>
      <c r="AD707" s="38"/>
      <c r="AE707" s="38"/>
      <c r="AT707" s="17" t="s">
        <v>147</v>
      </c>
      <c r="AU707" s="17" t="s">
        <v>86</v>
      </c>
    </row>
    <row r="708" s="2" customFormat="1">
      <c r="A708" s="38"/>
      <c r="B708" s="39"/>
      <c r="C708" s="40"/>
      <c r="D708" s="238" t="s">
        <v>149</v>
      </c>
      <c r="E708" s="40"/>
      <c r="F708" s="239" t="s">
        <v>801</v>
      </c>
      <c r="G708" s="40"/>
      <c r="H708" s="40"/>
      <c r="I708" s="235"/>
      <c r="J708" s="40"/>
      <c r="K708" s="40"/>
      <c r="L708" s="44"/>
      <c r="M708" s="236"/>
      <c r="N708" s="237"/>
      <c r="O708" s="91"/>
      <c r="P708" s="91"/>
      <c r="Q708" s="91"/>
      <c r="R708" s="91"/>
      <c r="S708" s="91"/>
      <c r="T708" s="92"/>
      <c r="U708" s="38"/>
      <c r="V708" s="38"/>
      <c r="W708" s="38"/>
      <c r="X708" s="38"/>
      <c r="Y708" s="38"/>
      <c r="Z708" s="38"/>
      <c r="AA708" s="38"/>
      <c r="AB708" s="38"/>
      <c r="AC708" s="38"/>
      <c r="AD708" s="38"/>
      <c r="AE708" s="38"/>
      <c r="AT708" s="17" t="s">
        <v>149</v>
      </c>
      <c r="AU708" s="17" t="s">
        <v>86</v>
      </c>
    </row>
    <row r="709" s="13" customFormat="1">
      <c r="A709" s="13"/>
      <c r="B709" s="240"/>
      <c r="C709" s="241"/>
      <c r="D709" s="233" t="s">
        <v>177</v>
      </c>
      <c r="E709" s="242" t="s">
        <v>1</v>
      </c>
      <c r="F709" s="243" t="s">
        <v>537</v>
      </c>
      <c r="G709" s="241"/>
      <c r="H709" s="242" t="s">
        <v>1</v>
      </c>
      <c r="I709" s="244"/>
      <c r="J709" s="241"/>
      <c r="K709" s="241"/>
      <c r="L709" s="245"/>
      <c r="M709" s="246"/>
      <c r="N709" s="247"/>
      <c r="O709" s="247"/>
      <c r="P709" s="247"/>
      <c r="Q709" s="247"/>
      <c r="R709" s="247"/>
      <c r="S709" s="247"/>
      <c r="T709" s="248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49" t="s">
        <v>177</v>
      </c>
      <c r="AU709" s="249" t="s">
        <v>86</v>
      </c>
      <c r="AV709" s="13" t="s">
        <v>84</v>
      </c>
      <c r="AW709" s="13" t="s">
        <v>32</v>
      </c>
      <c r="AX709" s="13" t="s">
        <v>76</v>
      </c>
      <c r="AY709" s="249" t="s">
        <v>138</v>
      </c>
    </row>
    <row r="710" s="14" customFormat="1">
      <c r="A710" s="14"/>
      <c r="B710" s="250"/>
      <c r="C710" s="251"/>
      <c r="D710" s="233" t="s">
        <v>177</v>
      </c>
      <c r="E710" s="252" t="s">
        <v>1</v>
      </c>
      <c r="F710" s="253" t="s">
        <v>802</v>
      </c>
      <c r="G710" s="251"/>
      <c r="H710" s="254">
        <v>17</v>
      </c>
      <c r="I710" s="255"/>
      <c r="J710" s="251"/>
      <c r="K710" s="251"/>
      <c r="L710" s="256"/>
      <c r="M710" s="257"/>
      <c r="N710" s="258"/>
      <c r="O710" s="258"/>
      <c r="P710" s="258"/>
      <c r="Q710" s="258"/>
      <c r="R710" s="258"/>
      <c r="S710" s="258"/>
      <c r="T710" s="259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60" t="s">
        <v>177</v>
      </c>
      <c r="AU710" s="260" t="s">
        <v>86</v>
      </c>
      <c r="AV710" s="14" t="s">
        <v>86</v>
      </c>
      <c r="AW710" s="14" t="s">
        <v>32</v>
      </c>
      <c r="AX710" s="14" t="s">
        <v>76</v>
      </c>
      <c r="AY710" s="260" t="s">
        <v>138</v>
      </c>
    </row>
    <row r="711" s="15" customFormat="1">
      <c r="A711" s="15"/>
      <c r="B711" s="261"/>
      <c r="C711" s="262"/>
      <c r="D711" s="233" t="s">
        <v>177</v>
      </c>
      <c r="E711" s="263" t="s">
        <v>1</v>
      </c>
      <c r="F711" s="264" t="s">
        <v>180</v>
      </c>
      <c r="G711" s="262"/>
      <c r="H711" s="265">
        <v>17</v>
      </c>
      <c r="I711" s="266"/>
      <c r="J711" s="262"/>
      <c r="K711" s="262"/>
      <c r="L711" s="267"/>
      <c r="M711" s="268"/>
      <c r="N711" s="269"/>
      <c r="O711" s="269"/>
      <c r="P711" s="269"/>
      <c r="Q711" s="269"/>
      <c r="R711" s="269"/>
      <c r="S711" s="269"/>
      <c r="T711" s="270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  <c r="AE711" s="15"/>
      <c r="AT711" s="271" t="s">
        <v>177</v>
      </c>
      <c r="AU711" s="271" t="s">
        <v>86</v>
      </c>
      <c r="AV711" s="15" t="s">
        <v>145</v>
      </c>
      <c r="AW711" s="15" t="s">
        <v>32</v>
      </c>
      <c r="AX711" s="15" t="s">
        <v>84</v>
      </c>
      <c r="AY711" s="271" t="s">
        <v>138</v>
      </c>
    </row>
    <row r="712" s="2" customFormat="1" ht="21.75" customHeight="1">
      <c r="A712" s="38"/>
      <c r="B712" s="39"/>
      <c r="C712" s="219" t="s">
        <v>803</v>
      </c>
      <c r="D712" s="219" t="s">
        <v>141</v>
      </c>
      <c r="E712" s="220" t="s">
        <v>804</v>
      </c>
      <c r="F712" s="221" t="s">
        <v>805</v>
      </c>
      <c r="G712" s="222" t="s">
        <v>144</v>
      </c>
      <c r="H712" s="223">
        <v>10</v>
      </c>
      <c r="I712" s="224"/>
      <c r="J712" s="225">
        <f>ROUND(I712*H712,2)</f>
        <v>0</v>
      </c>
      <c r="K712" s="226"/>
      <c r="L712" s="44"/>
      <c r="M712" s="227" t="s">
        <v>1</v>
      </c>
      <c r="N712" s="228" t="s">
        <v>41</v>
      </c>
      <c r="O712" s="91"/>
      <c r="P712" s="229">
        <f>O712*H712</f>
        <v>0</v>
      </c>
      <c r="Q712" s="229">
        <v>0.00050000000000000001</v>
      </c>
      <c r="R712" s="229">
        <f>Q712*H712</f>
        <v>0.0050000000000000001</v>
      </c>
      <c r="S712" s="229">
        <v>0</v>
      </c>
      <c r="T712" s="230">
        <f>S712*H712</f>
        <v>0</v>
      </c>
      <c r="U712" s="38"/>
      <c r="V712" s="38"/>
      <c r="W712" s="38"/>
      <c r="X712" s="38"/>
      <c r="Y712" s="38"/>
      <c r="Z712" s="38"/>
      <c r="AA712" s="38"/>
      <c r="AB712" s="38"/>
      <c r="AC712" s="38"/>
      <c r="AD712" s="38"/>
      <c r="AE712" s="38"/>
      <c r="AR712" s="231" t="s">
        <v>179</v>
      </c>
      <c r="AT712" s="231" t="s">
        <v>141</v>
      </c>
      <c r="AU712" s="231" t="s">
        <v>86</v>
      </c>
      <c r="AY712" s="17" t="s">
        <v>138</v>
      </c>
      <c r="BE712" s="232">
        <f>IF(N712="základní",J712,0)</f>
        <v>0</v>
      </c>
      <c r="BF712" s="232">
        <f>IF(N712="snížená",J712,0)</f>
        <v>0</v>
      </c>
      <c r="BG712" s="232">
        <f>IF(N712="zákl. přenesená",J712,0)</f>
        <v>0</v>
      </c>
      <c r="BH712" s="232">
        <f>IF(N712="sníž. přenesená",J712,0)</f>
        <v>0</v>
      </c>
      <c r="BI712" s="232">
        <f>IF(N712="nulová",J712,0)</f>
        <v>0</v>
      </c>
      <c r="BJ712" s="17" t="s">
        <v>84</v>
      </c>
      <c r="BK712" s="232">
        <f>ROUND(I712*H712,2)</f>
        <v>0</v>
      </c>
      <c r="BL712" s="17" t="s">
        <v>179</v>
      </c>
      <c r="BM712" s="231" t="s">
        <v>806</v>
      </c>
    </row>
    <row r="713" s="2" customFormat="1">
      <c r="A713" s="38"/>
      <c r="B713" s="39"/>
      <c r="C713" s="40"/>
      <c r="D713" s="233" t="s">
        <v>147</v>
      </c>
      <c r="E713" s="40"/>
      <c r="F713" s="234" t="s">
        <v>807</v>
      </c>
      <c r="G713" s="40"/>
      <c r="H713" s="40"/>
      <c r="I713" s="235"/>
      <c r="J713" s="40"/>
      <c r="K713" s="40"/>
      <c r="L713" s="44"/>
      <c r="M713" s="236"/>
      <c r="N713" s="237"/>
      <c r="O713" s="91"/>
      <c r="P713" s="91"/>
      <c r="Q713" s="91"/>
      <c r="R713" s="91"/>
      <c r="S713" s="91"/>
      <c r="T713" s="92"/>
      <c r="U713" s="38"/>
      <c r="V713" s="38"/>
      <c r="W713" s="38"/>
      <c r="X713" s="38"/>
      <c r="Y713" s="38"/>
      <c r="Z713" s="38"/>
      <c r="AA713" s="38"/>
      <c r="AB713" s="38"/>
      <c r="AC713" s="38"/>
      <c r="AD713" s="38"/>
      <c r="AE713" s="38"/>
      <c r="AT713" s="17" t="s">
        <v>147</v>
      </c>
      <c r="AU713" s="17" t="s">
        <v>86</v>
      </c>
    </row>
    <row r="714" s="2" customFormat="1">
      <c r="A714" s="38"/>
      <c r="B714" s="39"/>
      <c r="C714" s="40"/>
      <c r="D714" s="238" t="s">
        <v>149</v>
      </c>
      <c r="E714" s="40"/>
      <c r="F714" s="239" t="s">
        <v>808</v>
      </c>
      <c r="G714" s="40"/>
      <c r="H714" s="40"/>
      <c r="I714" s="235"/>
      <c r="J714" s="40"/>
      <c r="K714" s="40"/>
      <c r="L714" s="44"/>
      <c r="M714" s="236"/>
      <c r="N714" s="237"/>
      <c r="O714" s="91"/>
      <c r="P714" s="91"/>
      <c r="Q714" s="91"/>
      <c r="R714" s="91"/>
      <c r="S714" s="91"/>
      <c r="T714" s="92"/>
      <c r="U714" s="38"/>
      <c r="V714" s="38"/>
      <c r="W714" s="38"/>
      <c r="X714" s="38"/>
      <c r="Y714" s="38"/>
      <c r="Z714" s="38"/>
      <c r="AA714" s="38"/>
      <c r="AB714" s="38"/>
      <c r="AC714" s="38"/>
      <c r="AD714" s="38"/>
      <c r="AE714" s="38"/>
      <c r="AT714" s="17" t="s">
        <v>149</v>
      </c>
      <c r="AU714" s="17" t="s">
        <v>86</v>
      </c>
    </row>
    <row r="715" s="13" customFormat="1">
      <c r="A715" s="13"/>
      <c r="B715" s="240"/>
      <c r="C715" s="241"/>
      <c r="D715" s="233" t="s">
        <v>177</v>
      </c>
      <c r="E715" s="242" t="s">
        <v>1</v>
      </c>
      <c r="F715" s="243" t="s">
        <v>537</v>
      </c>
      <c r="G715" s="241"/>
      <c r="H715" s="242" t="s">
        <v>1</v>
      </c>
      <c r="I715" s="244"/>
      <c r="J715" s="241"/>
      <c r="K715" s="241"/>
      <c r="L715" s="245"/>
      <c r="M715" s="246"/>
      <c r="N715" s="247"/>
      <c r="O715" s="247"/>
      <c r="P715" s="247"/>
      <c r="Q715" s="247"/>
      <c r="R715" s="247"/>
      <c r="S715" s="247"/>
      <c r="T715" s="248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49" t="s">
        <v>177</v>
      </c>
      <c r="AU715" s="249" t="s">
        <v>86</v>
      </c>
      <c r="AV715" s="13" t="s">
        <v>84</v>
      </c>
      <c r="AW715" s="13" t="s">
        <v>32</v>
      </c>
      <c r="AX715" s="13" t="s">
        <v>76</v>
      </c>
      <c r="AY715" s="249" t="s">
        <v>138</v>
      </c>
    </row>
    <row r="716" s="14" customFormat="1">
      <c r="A716" s="14"/>
      <c r="B716" s="250"/>
      <c r="C716" s="251"/>
      <c r="D716" s="233" t="s">
        <v>177</v>
      </c>
      <c r="E716" s="252" t="s">
        <v>1</v>
      </c>
      <c r="F716" s="253" t="s">
        <v>207</v>
      </c>
      <c r="G716" s="251"/>
      <c r="H716" s="254">
        <v>10</v>
      </c>
      <c r="I716" s="255"/>
      <c r="J716" s="251"/>
      <c r="K716" s="251"/>
      <c r="L716" s="256"/>
      <c r="M716" s="257"/>
      <c r="N716" s="258"/>
      <c r="O716" s="258"/>
      <c r="P716" s="258"/>
      <c r="Q716" s="258"/>
      <c r="R716" s="258"/>
      <c r="S716" s="258"/>
      <c r="T716" s="259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60" t="s">
        <v>177</v>
      </c>
      <c r="AU716" s="260" t="s">
        <v>86</v>
      </c>
      <c r="AV716" s="14" t="s">
        <v>86</v>
      </c>
      <c r="AW716" s="14" t="s">
        <v>32</v>
      </c>
      <c r="AX716" s="14" t="s">
        <v>76</v>
      </c>
      <c r="AY716" s="260" t="s">
        <v>138</v>
      </c>
    </row>
    <row r="717" s="15" customFormat="1">
      <c r="A717" s="15"/>
      <c r="B717" s="261"/>
      <c r="C717" s="262"/>
      <c r="D717" s="233" t="s">
        <v>177</v>
      </c>
      <c r="E717" s="263" t="s">
        <v>1</v>
      </c>
      <c r="F717" s="264" t="s">
        <v>180</v>
      </c>
      <c r="G717" s="262"/>
      <c r="H717" s="265">
        <v>10</v>
      </c>
      <c r="I717" s="266"/>
      <c r="J717" s="262"/>
      <c r="K717" s="262"/>
      <c r="L717" s="267"/>
      <c r="M717" s="268"/>
      <c r="N717" s="269"/>
      <c r="O717" s="269"/>
      <c r="P717" s="269"/>
      <c r="Q717" s="269"/>
      <c r="R717" s="269"/>
      <c r="S717" s="269"/>
      <c r="T717" s="270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T717" s="271" t="s">
        <v>177</v>
      </c>
      <c r="AU717" s="271" t="s">
        <v>86</v>
      </c>
      <c r="AV717" s="15" t="s">
        <v>145</v>
      </c>
      <c r="AW717" s="15" t="s">
        <v>32</v>
      </c>
      <c r="AX717" s="15" t="s">
        <v>84</v>
      </c>
      <c r="AY717" s="271" t="s">
        <v>138</v>
      </c>
    </row>
    <row r="718" s="2" customFormat="1" ht="21.75" customHeight="1">
      <c r="A718" s="38"/>
      <c r="B718" s="39"/>
      <c r="C718" s="219" t="s">
        <v>809</v>
      </c>
      <c r="D718" s="219" t="s">
        <v>141</v>
      </c>
      <c r="E718" s="220" t="s">
        <v>810</v>
      </c>
      <c r="F718" s="221" t="s">
        <v>811</v>
      </c>
      <c r="G718" s="222" t="s">
        <v>144</v>
      </c>
      <c r="H718" s="223">
        <v>8</v>
      </c>
      <c r="I718" s="224"/>
      <c r="J718" s="225">
        <f>ROUND(I718*H718,2)</f>
        <v>0</v>
      </c>
      <c r="K718" s="226"/>
      <c r="L718" s="44"/>
      <c r="M718" s="227" t="s">
        <v>1</v>
      </c>
      <c r="N718" s="228" t="s">
        <v>41</v>
      </c>
      <c r="O718" s="91"/>
      <c r="P718" s="229">
        <f>O718*H718</f>
        <v>0</v>
      </c>
      <c r="Q718" s="229">
        <v>0.0016800000000000001</v>
      </c>
      <c r="R718" s="229">
        <f>Q718*H718</f>
        <v>0.013440000000000001</v>
      </c>
      <c r="S718" s="229">
        <v>0</v>
      </c>
      <c r="T718" s="230">
        <f>S718*H718</f>
        <v>0</v>
      </c>
      <c r="U718" s="38"/>
      <c r="V718" s="38"/>
      <c r="W718" s="38"/>
      <c r="X718" s="38"/>
      <c r="Y718" s="38"/>
      <c r="Z718" s="38"/>
      <c r="AA718" s="38"/>
      <c r="AB718" s="38"/>
      <c r="AC718" s="38"/>
      <c r="AD718" s="38"/>
      <c r="AE718" s="38"/>
      <c r="AR718" s="231" t="s">
        <v>179</v>
      </c>
      <c r="AT718" s="231" t="s">
        <v>141</v>
      </c>
      <c r="AU718" s="231" t="s">
        <v>86</v>
      </c>
      <c r="AY718" s="17" t="s">
        <v>138</v>
      </c>
      <c r="BE718" s="232">
        <f>IF(N718="základní",J718,0)</f>
        <v>0</v>
      </c>
      <c r="BF718" s="232">
        <f>IF(N718="snížená",J718,0)</f>
        <v>0</v>
      </c>
      <c r="BG718" s="232">
        <f>IF(N718="zákl. přenesená",J718,0)</f>
        <v>0</v>
      </c>
      <c r="BH718" s="232">
        <f>IF(N718="sníž. přenesená",J718,0)</f>
        <v>0</v>
      </c>
      <c r="BI718" s="232">
        <f>IF(N718="nulová",J718,0)</f>
        <v>0</v>
      </c>
      <c r="BJ718" s="17" t="s">
        <v>84</v>
      </c>
      <c r="BK718" s="232">
        <f>ROUND(I718*H718,2)</f>
        <v>0</v>
      </c>
      <c r="BL718" s="17" t="s">
        <v>179</v>
      </c>
      <c r="BM718" s="231" t="s">
        <v>812</v>
      </c>
    </row>
    <row r="719" s="2" customFormat="1">
      <c r="A719" s="38"/>
      <c r="B719" s="39"/>
      <c r="C719" s="40"/>
      <c r="D719" s="233" t="s">
        <v>147</v>
      </c>
      <c r="E719" s="40"/>
      <c r="F719" s="234" t="s">
        <v>813</v>
      </c>
      <c r="G719" s="40"/>
      <c r="H719" s="40"/>
      <c r="I719" s="235"/>
      <c r="J719" s="40"/>
      <c r="K719" s="40"/>
      <c r="L719" s="44"/>
      <c r="M719" s="236"/>
      <c r="N719" s="237"/>
      <c r="O719" s="91"/>
      <c r="P719" s="91"/>
      <c r="Q719" s="91"/>
      <c r="R719" s="91"/>
      <c r="S719" s="91"/>
      <c r="T719" s="92"/>
      <c r="U719" s="38"/>
      <c r="V719" s="38"/>
      <c r="W719" s="38"/>
      <c r="X719" s="38"/>
      <c r="Y719" s="38"/>
      <c r="Z719" s="38"/>
      <c r="AA719" s="38"/>
      <c r="AB719" s="38"/>
      <c r="AC719" s="38"/>
      <c r="AD719" s="38"/>
      <c r="AE719" s="38"/>
      <c r="AT719" s="17" t="s">
        <v>147</v>
      </c>
      <c r="AU719" s="17" t="s">
        <v>86</v>
      </c>
    </row>
    <row r="720" s="2" customFormat="1">
      <c r="A720" s="38"/>
      <c r="B720" s="39"/>
      <c r="C720" s="40"/>
      <c r="D720" s="238" t="s">
        <v>149</v>
      </c>
      <c r="E720" s="40"/>
      <c r="F720" s="239" t="s">
        <v>814</v>
      </c>
      <c r="G720" s="40"/>
      <c r="H720" s="40"/>
      <c r="I720" s="235"/>
      <c r="J720" s="40"/>
      <c r="K720" s="40"/>
      <c r="L720" s="44"/>
      <c r="M720" s="236"/>
      <c r="N720" s="237"/>
      <c r="O720" s="91"/>
      <c r="P720" s="91"/>
      <c r="Q720" s="91"/>
      <c r="R720" s="91"/>
      <c r="S720" s="91"/>
      <c r="T720" s="92"/>
      <c r="U720" s="38"/>
      <c r="V720" s="38"/>
      <c r="W720" s="38"/>
      <c r="X720" s="38"/>
      <c r="Y720" s="38"/>
      <c r="Z720" s="38"/>
      <c r="AA720" s="38"/>
      <c r="AB720" s="38"/>
      <c r="AC720" s="38"/>
      <c r="AD720" s="38"/>
      <c r="AE720" s="38"/>
      <c r="AT720" s="17" t="s">
        <v>149</v>
      </c>
      <c r="AU720" s="17" t="s">
        <v>86</v>
      </c>
    </row>
    <row r="721" s="13" customFormat="1">
      <c r="A721" s="13"/>
      <c r="B721" s="240"/>
      <c r="C721" s="241"/>
      <c r="D721" s="233" t="s">
        <v>177</v>
      </c>
      <c r="E721" s="242" t="s">
        <v>1</v>
      </c>
      <c r="F721" s="243" t="s">
        <v>537</v>
      </c>
      <c r="G721" s="241"/>
      <c r="H721" s="242" t="s">
        <v>1</v>
      </c>
      <c r="I721" s="244"/>
      <c r="J721" s="241"/>
      <c r="K721" s="241"/>
      <c r="L721" s="245"/>
      <c r="M721" s="246"/>
      <c r="N721" s="247"/>
      <c r="O721" s="247"/>
      <c r="P721" s="247"/>
      <c r="Q721" s="247"/>
      <c r="R721" s="247"/>
      <c r="S721" s="247"/>
      <c r="T721" s="248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49" t="s">
        <v>177</v>
      </c>
      <c r="AU721" s="249" t="s">
        <v>86</v>
      </c>
      <c r="AV721" s="13" t="s">
        <v>84</v>
      </c>
      <c r="AW721" s="13" t="s">
        <v>32</v>
      </c>
      <c r="AX721" s="13" t="s">
        <v>76</v>
      </c>
      <c r="AY721" s="249" t="s">
        <v>138</v>
      </c>
    </row>
    <row r="722" s="14" customFormat="1">
      <c r="A722" s="14"/>
      <c r="B722" s="250"/>
      <c r="C722" s="251"/>
      <c r="D722" s="233" t="s">
        <v>177</v>
      </c>
      <c r="E722" s="252" t="s">
        <v>1</v>
      </c>
      <c r="F722" s="253" t="s">
        <v>186</v>
      </c>
      <c r="G722" s="251"/>
      <c r="H722" s="254">
        <v>8</v>
      </c>
      <c r="I722" s="255"/>
      <c r="J722" s="251"/>
      <c r="K722" s="251"/>
      <c r="L722" s="256"/>
      <c r="M722" s="257"/>
      <c r="N722" s="258"/>
      <c r="O722" s="258"/>
      <c r="P722" s="258"/>
      <c r="Q722" s="258"/>
      <c r="R722" s="258"/>
      <c r="S722" s="258"/>
      <c r="T722" s="259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60" t="s">
        <v>177</v>
      </c>
      <c r="AU722" s="260" t="s">
        <v>86</v>
      </c>
      <c r="AV722" s="14" t="s">
        <v>86</v>
      </c>
      <c r="AW722" s="14" t="s">
        <v>32</v>
      </c>
      <c r="AX722" s="14" t="s">
        <v>76</v>
      </c>
      <c r="AY722" s="260" t="s">
        <v>138</v>
      </c>
    </row>
    <row r="723" s="15" customFormat="1">
      <c r="A723" s="15"/>
      <c r="B723" s="261"/>
      <c r="C723" s="262"/>
      <c r="D723" s="233" t="s">
        <v>177</v>
      </c>
      <c r="E723" s="263" t="s">
        <v>1</v>
      </c>
      <c r="F723" s="264" t="s">
        <v>180</v>
      </c>
      <c r="G723" s="262"/>
      <c r="H723" s="265">
        <v>8</v>
      </c>
      <c r="I723" s="266"/>
      <c r="J723" s="262"/>
      <c r="K723" s="262"/>
      <c r="L723" s="267"/>
      <c r="M723" s="268"/>
      <c r="N723" s="269"/>
      <c r="O723" s="269"/>
      <c r="P723" s="269"/>
      <c r="Q723" s="269"/>
      <c r="R723" s="269"/>
      <c r="S723" s="269"/>
      <c r="T723" s="270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  <c r="AE723" s="15"/>
      <c r="AT723" s="271" t="s">
        <v>177</v>
      </c>
      <c r="AU723" s="271" t="s">
        <v>86</v>
      </c>
      <c r="AV723" s="15" t="s">
        <v>145</v>
      </c>
      <c r="AW723" s="15" t="s">
        <v>32</v>
      </c>
      <c r="AX723" s="15" t="s">
        <v>84</v>
      </c>
      <c r="AY723" s="271" t="s">
        <v>138</v>
      </c>
    </row>
    <row r="724" s="2" customFormat="1" ht="24.15" customHeight="1">
      <c r="A724" s="38"/>
      <c r="B724" s="39"/>
      <c r="C724" s="219" t="s">
        <v>815</v>
      </c>
      <c r="D724" s="219" t="s">
        <v>141</v>
      </c>
      <c r="E724" s="220" t="s">
        <v>816</v>
      </c>
      <c r="F724" s="221" t="s">
        <v>817</v>
      </c>
      <c r="G724" s="222" t="s">
        <v>144</v>
      </c>
      <c r="H724" s="223">
        <v>2</v>
      </c>
      <c r="I724" s="224"/>
      <c r="J724" s="225">
        <f>ROUND(I724*H724,2)</f>
        <v>0</v>
      </c>
      <c r="K724" s="226"/>
      <c r="L724" s="44"/>
      <c r="M724" s="227" t="s">
        <v>1</v>
      </c>
      <c r="N724" s="228" t="s">
        <v>41</v>
      </c>
      <c r="O724" s="91"/>
      <c r="P724" s="229">
        <f>O724*H724</f>
        <v>0</v>
      </c>
      <c r="Q724" s="229">
        <v>0.0014599999999999999</v>
      </c>
      <c r="R724" s="229">
        <f>Q724*H724</f>
        <v>0.0029199999999999999</v>
      </c>
      <c r="S724" s="229">
        <v>0</v>
      </c>
      <c r="T724" s="230">
        <f>S724*H724</f>
        <v>0</v>
      </c>
      <c r="U724" s="38"/>
      <c r="V724" s="38"/>
      <c r="W724" s="38"/>
      <c r="X724" s="38"/>
      <c r="Y724" s="38"/>
      <c r="Z724" s="38"/>
      <c r="AA724" s="38"/>
      <c r="AB724" s="38"/>
      <c r="AC724" s="38"/>
      <c r="AD724" s="38"/>
      <c r="AE724" s="38"/>
      <c r="AR724" s="231" t="s">
        <v>179</v>
      </c>
      <c r="AT724" s="231" t="s">
        <v>141</v>
      </c>
      <c r="AU724" s="231" t="s">
        <v>86</v>
      </c>
      <c r="AY724" s="17" t="s">
        <v>138</v>
      </c>
      <c r="BE724" s="232">
        <f>IF(N724="základní",J724,0)</f>
        <v>0</v>
      </c>
      <c r="BF724" s="232">
        <f>IF(N724="snížená",J724,0)</f>
        <v>0</v>
      </c>
      <c r="BG724" s="232">
        <f>IF(N724="zákl. přenesená",J724,0)</f>
        <v>0</v>
      </c>
      <c r="BH724" s="232">
        <f>IF(N724="sníž. přenesená",J724,0)</f>
        <v>0</v>
      </c>
      <c r="BI724" s="232">
        <f>IF(N724="nulová",J724,0)</f>
        <v>0</v>
      </c>
      <c r="BJ724" s="17" t="s">
        <v>84</v>
      </c>
      <c r="BK724" s="232">
        <f>ROUND(I724*H724,2)</f>
        <v>0</v>
      </c>
      <c r="BL724" s="17" t="s">
        <v>179</v>
      </c>
      <c r="BM724" s="231" t="s">
        <v>818</v>
      </c>
    </row>
    <row r="725" s="2" customFormat="1">
      <c r="A725" s="38"/>
      <c r="B725" s="39"/>
      <c r="C725" s="40"/>
      <c r="D725" s="233" t="s">
        <v>147</v>
      </c>
      <c r="E725" s="40"/>
      <c r="F725" s="234" t="s">
        <v>819</v>
      </c>
      <c r="G725" s="40"/>
      <c r="H725" s="40"/>
      <c r="I725" s="235"/>
      <c r="J725" s="40"/>
      <c r="K725" s="40"/>
      <c r="L725" s="44"/>
      <c r="M725" s="236"/>
      <c r="N725" s="237"/>
      <c r="O725" s="91"/>
      <c r="P725" s="91"/>
      <c r="Q725" s="91"/>
      <c r="R725" s="91"/>
      <c r="S725" s="91"/>
      <c r="T725" s="92"/>
      <c r="U725" s="38"/>
      <c r="V725" s="38"/>
      <c r="W725" s="38"/>
      <c r="X725" s="38"/>
      <c r="Y725" s="38"/>
      <c r="Z725" s="38"/>
      <c r="AA725" s="38"/>
      <c r="AB725" s="38"/>
      <c r="AC725" s="38"/>
      <c r="AD725" s="38"/>
      <c r="AE725" s="38"/>
      <c r="AT725" s="17" t="s">
        <v>147</v>
      </c>
      <c r="AU725" s="17" t="s">
        <v>86</v>
      </c>
    </row>
    <row r="726" s="2" customFormat="1">
      <c r="A726" s="38"/>
      <c r="B726" s="39"/>
      <c r="C726" s="40"/>
      <c r="D726" s="238" t="s">
        <v>149</v>
      </c>
      <c r="E726" s="40"/>
      <c r="F726" s="239" t="s">
        <v>820</v>
      </c>
      <c r="G726" s="40"/>
      <c r="H726" s="40"/>
      <c r="I726" s="235"/>
      <c r="J726" s="40"/>
      <c r="K726" s="40"/>
      <c r="L726" s="44"/>
      <c r="M726" s="236"/>
      <c r="N726" s="237"/>
      <c r="O726" s="91"/>
      <c r="P726" s="91"/>
      <c r="Q726" s="91"/>
      <c r="R726" s="91"/>
      <c r="S726" s="91"/>
      <c r="T726" s="92"/>
      <c r="U726" s="38"/>
      <c r="V726" s="38"/>
      <c r="W726" s="38"/>
      <c r="X726" s="38"/>
      <c r="Y726" s="38"/>
      <c r="Z726" s="38"/>
      <c r="AA726" s="38"/>
      <c r="AB726" s="38"/>
      <c r="AC726" s="38"/>
      <c r="AD726" s="38"/>
      <c r="AE726" s="38"/>
      <c r="AT726" s="17" t="s">
        <v>149</v>
      </c>
      <c r="AU726" s="17" t="s">
        <v>86</v>
      </c>
    </row>
    <row r="727" s="13" customFormat="1">
      <c r="A727" s="13"/>
      <c r="B727" s="240"/>
      <c r="C727" s="241"/>
      <c r="D727" s="233" t="s">
        <v>177</v>
      </c>
      <c r="E727" s="242" t="s">
        <v>1</v>
      </c>
      <c r="F727" s="243" t="s">
        <v>289</v>
      </c>
      <c r="G727" s="241"/>
      <c r="H727" s="242" t="s">
        <v>1</v>
      </c>
      <c r="I727" s="244"/>
      <c r="J727" s="241"/>
      <c r="K727" s="241"/>
      <c r="L727" s="245"/>
      <c r="M727" s="246"/>
      <c r="N727" s="247"/>
      <c r="O727" s="247"/>
      <c r="P727" s="247"/>
      <c r="Q727" s="247"/>
      <c r="R727" s="247"/>
      <c r="S727" s="247"/>
      <c r="T727" s="248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49" t="s">
        <v>177</v>
      </c>
      <c r="AU727" s="249" t="s">
        <v>86</v>
      </c>
      <c r="AV727" s="13" t="s">
        <v>84</v>
      </c>
      <c r="AW727" s="13" t="s">
        <v>32</v>
      </c>
      <c r="AX727" s="13" t="s">
        <v>76</v>
      </c>
      <c r="AY727" s="249" t="s">
        <v>138</v>
      </c>
    </row>
    <row r="728" s="14" customFormat="1">
      <c r="A728" s="14"/>
      <c r="B728" s="250"/>
      <c r="C728" s="251"/>
      <c r="D728" s="233" t="s">
        <v>177</v>
      </c>
      <c r="E728" s="252" t="s">
        <v>1</v>
      </c>
      <c r="F728" s="253" t="s">
        <v>272</v>
      </c>
      <c r="G728" s="251"/>
      <c r="H728" s="254">
        <v>2</v>
      </c>
      <c r="I728" s="255"/>
      <c r="J728" s="251"/>
      <c r="K728" s="251"/>
      <c r="L728" s="256"/>
      <c r="M728" s="257"/>
      <c r="N728" s="258"/>
      <c r="O728" s="258"/>
      <c r="P728" s="258"/>
      <c r="Q728" s="258"/>
      <c r="R728" s="258"/>
      <c r="S728" s="258"/>
      <c r="T728" s="259"/>
      <c r="U728" s="14"/>
      <c r="V728" s="14"/>
      <c r="W728" s="14"/>
      <c r="X728" s="14"/>
      <c r="Y728" s="14"/>
      <c r="Z728" s="14"/>
      <c r="AA728" s="14"/>
      <c r="AB728" s="14"/>
      <c r="AC728" s="14"/>
      <c r="AD728" s="14"/>
      <c r="AE728" s="14"/>
      <c r="AT728" s="260" t="s">
        <v>177</v>
      </c>
      <c r="AU728" s="260" t="s">
        <v>86</v>
      </c>
      <c r="AV728" s="14" t="s">
        <v>86</v>
      </c>
      <c r="AW728" s="14" t="s">
        <v>32</v>
      </c>
      <c r="AX728" s="14" t="s">
        <v>76</v>
      </c>
      <c r="AY728" s="260" t="s">
        <v>138</v>
      </c>
    </row>
    <row r="729" s="15" customFormat="1">
      <c r="A729" s="15"/>
      <c r="B729" s="261"/>
      <c r="C729" s="262"/>
      <c r="D729" s="233" t="s">
        <v>177</v>
      </c>
      <c r="E729" s="263" t="s">
        <v>1</v>
      </c>
      <c r="F729" s="264" t="s">
        <v>180</v>
      </c>
      <c r="G729" s="262"/>
      <c r="H729" s="265">
        <v>2</v>
      </c>
      <c r="I729" s="266"/>
      <c r="J729" s="262"/>
      <c r="K729" s="262"/>
      <c r="L729" s="267"/>
      <c r="M729" s="268"/>
      <c r="N729" s="269"/>
      <c r="O729" s="269"/>
      <c r="P729" s="269"/>
      <c r="Q729" s="269"/>
      <c r="R729" s="269"/>
      <c r="S729" s="269"/>
      <c r="T729" s="270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  <c r="AE729" s="15"/>
      <c r="AT729" s="271" t="s">
        <v>177</v>
      </c>
      <c r="AU729" s="271" t="s">
        <v>86</v>
      </c>
      <c r="AV729" s="15" t="s">
        <v>145</v>
      </c>
      <c r="AW729" s="15" t="s">
        <v>32</v>
      </c>
      <c r="AX729" s="15" t="s">
        <v>84</v>
      </c>
      <c r="AY729" s="271" t="s">
        <v>138</v>
      </c>
    </row>
    <row r="730" s="2" customFormat="1" ht="24.15" customHeight="1">
      <c r="A730" s="38"/>
      <c r="B730" s="39"/>
      <c r="C730" s="219" t="s">
        <v>821</v>
      </c>
      <c r="D730" s="219" t="s">
        <v>141</v>
      </c>
      <c r="E730" s="220" t="s">
        <v>822</v>
      </c>
      <c r="F730" s="221" t="s">
        <v>823</v>
      </c>
      <c r="G730" s="222" t="s">
        <v>144</v>
      </c>
      <c r="H730" s="223">
        <v>2</v>
      </c>
      <c r="I730" s="224"/>
      <c r="J730" s="225">
        <f>ROUND(I730*H730,2)</f>
        <v>0</v>
      </c>
      <c r="K730" s="226"/>
      <c r="L730" s="44"/>
      <c r="M730" s="227" t="s">
        <v>1</v>
      </c>
      <c r="N730" s="228" t="s">
        <v>41</v>
      </c>
      <c r="O730" s="91"/>
      <c r="P730" s="229">
        <f>O730*H730</f>
        <v>0</v>
      </c>
      <c r="Q730" s="229">
        <v>0.00172</v>
      </c>
      <c r="R730" s="229">
        <f>Q730*H730</f>
        <v>0.0034399999999999999</v>
      </c>
      <c r="S730" s="229">
        <v>0</v>
      </c>
      <c r="T730" s="230">
        <f>S730*H730</f>
        <v>0</v>
      </c>
      <c r="U730" s="38"/>
      <c r="V730" s="38"/>
      <c r="W730" s="38"/>
      <c r="X730" s="38"/>
      <c r="Y730" s="38"/>
      <c r="Z730" s="38"/>
      <c r="AA730" s="38"/>
      <c r="AB730" s="38"/>
      <c r="AC730" s="38"/>
      <c r="AD730" s="38"/>
      <c r="AE730" s="38"/>
      <c r="AR730" s="231" t="s">
        <v>179</v>
      </c>
      <c r="AT730" s="231" t="s">
        <v>141</v>
      </c>
      <c r="AU730" s="231" t="s">
        <v>86</v>
      </c>
      <c r="AY730" s="17" t="s">
        <v>138</v>
      </c>
      <c r="BE730" s="232">
        <f>IF(N730="základní",J730,0)</f>
        <v>0</v>
      </c>
      <c r="BF730" s="232">
        <f>IF(N730="snížená",J730,0)</f>
        <v>0</v>
      </c>
      <c r="BG730" s="232">
        <f>IF(N730="zákl. přenesená",J730,0)</f>
        <v>0</v>
      </c>
      <c r="BH730" s="232">
        <f>IF(N730="sníž. přenesená",J730,0)</f>
        <v>0</v>
      </c>
      <c r="BI730" s="232">
        <f>IF(N730="nulová",J730,0)</f>
        <v>0</v>
      </c>
      <c r="BJ730" s="17" t="s">
        <v>84</v>
      </c>
      <c r="BK730" s="232">
        <f>ROUND(I730*H730,2)</f>
        <v>0</v>
      </c>
      <c r="BL730" s="17" t="s">
        <v>179</v>
      </c>
      <c r="BM730" s="231" t="s">
        <v>824</v>
      </c>
    </row>
    <row r="731" s="2" customFormat="1">
      <c r="A731" s="38"/>
      <c r="B731" s="39"/>
      <c r="C731" s="40"/>
      <c r="D731" s="233" t="s">
        <v>147</v>
      </c>
      <c r="E731" s="40"/>
      <c r="F731" s="234" t="s">
        <v>825</v>
      </c>
      <c r="G731" s="40"/>
      <c r="H731" s="40"/>
      <c r="I731" s="235"/>
      <c r="J731" s="40"/>
      <c r="K731" s="40"/>
      <c r="L731" s="44"/>
      <c r="M731" s="236"/>
      <c r="N731" s="237"/>
      <c r="O731" s="91"/>
      <c r="P731" s="91"/>
      <c r="Q731" s="91"/>
      <c r="R731" s="91"/>
      <c r="S731" s="91"/>
      <c r="T731" s="92"/>
      <c r="U731" s="38"/>
      <c r="V731" s="38"/>
      <c r="W731" s="38"/>
      <c r="X731" s="38"/>
      <c r="Y731" s="38"/>
      <c r="Z731" s="38"/>
      <c r="AA731" s="38"/>
      <c r="AB731" s="38"/>
      <c r="AC731" s="38"/>
      <c r="AD731" s="38"/>
      <c r="AE731" s="38"/>
      <c r="AT731" s="17" t="s">
        <v>147</v>
      </c>
      <c r="AU731" s="17" t="s">
        <v>86</v>
      </c>
    </row>
    <row r="732" s="2" customFormat="1">
      <c r="A732" s="38"/>
      <c r="B732" s="39"/>
      <c r="C732" s="40"/>
      <c r="D732" s="238" t="s">
        <v>149</v>
      </c>
      <c r="E732" s="40"/>
      <c r="F732" s="239" t="s">
        <v>826</v>
      </c>
      <c r="G732" s="40"/>
      <c r="H732" s="40"/>
      <c r="I732" s="235"/>
      <c r="J732" s="40"/>
      <c r="K732" s="40"/>
      <c r="L732" s="44"/>
      <c r="M732" s="236"/>
      <c r="N732" s="237"/>
      <c r="O732" s="91"/>
      <c r="P732" s="91"/>
      <c r="Q732" s="91"/>
      <c r="R732" s="91"/>
      <c r="S732" s="91"/>
      <c r="T732" s="92"/>
      <c r="U732" s="38"/>
      <c r="V732" s="38"/>
      <c r="W732" s="38"/>
      <c r="X732" s="38"/>
      <c r="Y732" s="38"/>
      <c r="Z732" s="38"/>
      <c r="AA732" s="38"/>
      <c r="AB732" s="38"/>
      <c r="AC732" s="38"/>
      <c r="AD732" s="38"/>
      <c r="AE732" s="38"/>
      <c r="AT732" s="17" t="s">
        <v>149</v>
      </c>
      <c r="AU732" s="17" t="s">
        <v>86</v>
      </c>
    </row>
    <row r="733" s="13" customFormat="1">
      <c r="A733" s="13"/>
      <c r="B733" s="240"/>
      <c r="C733" s="241"/>
      <c r="D733" s="233" t="s">
        <v>177</v>
      </c>
      <c r="E733" s="242" t="s">
        <v>1</v>
      </c>
      <c r="F733" s="243" t="s">
        <v>365</v>
      </c>
      <c r="G733" s="241"/>
      <c r="H733" s="242" t="s">
        <v>1</v>
      </c>
      <c r="I733" s="244"/>
      <c r="J733" s="241"/>
      <c r="K733" s="241"/>
      <c r="L733" s="245"/>
      <c r="M733" s="246"/>
      <c r="N733" s="247"/>
      <c r="O733" s="247"/>
      <c r="P733" s="247"/>
      <c r="Q733" s="247"/>
      <c r="R733" s="247"/>
      <c r="S733" s="247"/>
      <c r="T733" s="248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9" t="s">
        <v>177</v>
      </c>
      <c r="AU733" s="249" t="s">
        <v>86</v>
      </c>
      <c r="AV733" s="13" t="s">
        <v>84</v>
      </c>
      <c r="AW733" s="13" t="s">
        <v>32</v>
      </c>
      <c r="AX733" s="13" t="s">
        <v>76</v>
      </c>
      <c r="AY733" s="249" t="s">
        <v>138</v>
      </c>
    </row>
    <row r="734" s="14" customFormat="1">
      <c r="A734" s="14"/>
      <c r="B734" s="250"/>
      <c r="C734" s="251"/>
      <c r="D734" s="233" t="s">
        <v>177</v>
      </c>
      <c r="E734" s="252" t="s">
        <v>1</v>
      </c>
      <c r="F734" s="253" t="s">
        <v>272</v>
      </c>
      <c r="G734" s="251"/>
      <c r="H734" s="254">
        <v>2</v>
      </c>
      <c r="I734" s="255"/>
      <c r="J734" s="251"/>
      <c r="K734" s="251"/>
      <c r="L734" s="256"/>
      <c r="M734" s="257"/>
      <c r="N734" s="258"/>
      <c r="O734" s="258"/>
      <c r="P734" s="258"/>
      <c r="Q734" s="258"/>
      <c r="R734" s="258"/>
      <c r="S734" s="258"/>
      <c r="T734" s="259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60" t="s">
        <v>177</v>
      </c>
      <c r="AU734" s="260" t="s">
        <v>86</v>
      </c>
      <c r="AV734" s="14" t="s">
        <v>86</v>
      </c>
      <c r="AW734" s="14" t="s">
        <v>32</v>
      </c>
      <c r="AX734" s="14" t="s">
        <v>76</v>
      </c>
      <c r="AY734" s="260" t="s">
        <v>138</v>
      </c>
    </row>
    <row r="735" s="15" customFormat="1">
      <c r="A735" s="15"/>
      <c r="B735" s="261"/>
      <c r="C735" s="262"/>
      <c r="D735" s="233" t="s">
        <v>177</v>
      </c>
      <c r="E735" s="263" t="s">
        <v>1</v>
      </c>
      <c r="F735" s="264" t="s">
        <v>180</v>
      </c>
      <c r="G735" s="262"/>
      <c r="H735" s="265">
        <v>2</v>
      </c>
      <c r="I735" s="266"/>
      <c r="J735" s="262"/>
      <c r="K735" s="262"/>
      <c r="L735" s="267"/>
      <c r="M735" s="268"/>
      <c r="N735" s="269"/>
      <c r="O735" s="269"/>
      <c r="P735" s="269"/>
      <c r="Q735" s="269"/>
      <c r="R735" s="269"/>
      <c r="S735" s="269"/>
      <c r="T735" s="270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  <c r="AE735" s="15"/>
      <c r="AT735" s="271" t="s">
        <v>177</v>
      </c>
      <c r="AU735" s="271" t="s">
        <v>86</v>
      </c>
      <c r="AV735" s="15" t="s">
        <v>145</v>
      </c>
      <c r="AW735" s="15" t="s">
        <v>32</v>
      </c>
      <c r="AX735" s="15" t="s">
        <v>84</v>
      </c>
      <c r="AY735" s="271" t="s">
        <v>138</v>
      </c>
    </row>
    <row r="736" s="2" customFormat="1" ht="24.15" customHeight="1">
      <c r="A736" s="38"/>
      <c r="B736" s="39"/>
      <c r="C736" s="219" t="s">
        <v>827</v>
      </c>
      <c r="D736" s="219" t="s">
        <v>141</v>
      </c>
      <c r="E736" s="220" t="s">
        <v>828</v>
      </c>
      <c r="F736" s="221" t="s">
        <v>829</v>
      </c>
      <c r="G736" s="222" t="s">
        <v>144</v>
      </c>
      <c r="H736" s="223">
        <v>12</v>
      </c>
      <c r="I736" s="224"/>
      <c r="J736" s="225">
        <f>ROUND(I736*H736,2)</f>
        <v>0</v>
      </c>
      <c r="K736" s="226"/>
      <c r="L736" s="44"/>
      <c r="M736" s="227" t="s">
        <v>1</v>
      </c>
      <c r="N736" s="228" t="s">
        <v>41</v>
      </c>
      <c r="O736" s="91"/>
      <c r="P736" s="229">
        <f>O736*H736</f>
        <v>0</v>
      </c>
      <c r="Q736" s="229">
        <v>0.00054000000000000001</v>
      </c>
      <c r="R736" s="229">
        <f>Q736*H736</f>
        <v>0.0064799999999999996</v>
      </c>
      <c r="S736" s="229">
        <v>0</v>
      </c>
      <c r="T736" s="230">
        <f>S736*H736</f>
        <v>0</v>
      </c>
      <c r="U736" s="38"/>
      <c r="V736" s="38"/>
      <c r="W736" s="38"/>
      <c r="X736" s="38"/>
      <c r="Y736" s="38"/>
      <c r="Z736" s="38"/>
      <c r="AA736" s="38"/>
      <c r="AB736" s="38"/>
      <c r="AC736" s="38"/>
      <c r="AD736" s="38"/>
      <c r="AE736" s="38"/>
      <c r="AR736" s="231" t="s">
        <v>179</v>
      </c>
      <c r="AT736" s="231" t="s">
        <v>141</v>
      </c>
      <c r="AU736" s="231" t="s">
        <v>86</v>
      </c>
      <c r="AY736" s="17" t="s">
        <v>138</v>
      </c>
      <c r="BE736" s="232">
        <f>IF(N736="základní",J736,0)</f>
        <v>0</v>
      </c>
      <c r="BF736" s="232">
        <f>IF(N736="snížená",J736,0)</f>
        <v>0</v>
      </c>
      <c r="BG736" s="232">
        <f>IF(N736="zákl. přenesená",J736,0)</f>
        <v>0</v>
      </c>
      <c r="BH736" s="232">
        <f>IF(N736="sníž. přenesená",J736,0)</f>
        <v>0</v>
      </c>
      <c r="BI736" s="232">
        <f>IF(N736="nulová",J736,0)</f>
        <v>0</v>
      </c>
      <c r="BJ736" s="17" t="s">
        <v>84</v>
      </c>
      <c r="BK736" s="232">
        <f>ROUND(I736*H736,2)</f>
        <v>0</v>
      </c>
      <c r="BL736" s="17" t="s">
        <v>179</v>
      </c>
      <c r="BM736" s="231" t="s">
        <v>830</v>
      </c>
    </row>
    <row r="737" s="2" customFormat="1">
      <c r="A737" s="38"/>
      <c r="B737" s="39"/>
      <c r="C737" s="40"/>
      <c r="D737" s="233" t="s">
        <v>147</v>
      </c>
      <c r="E737" s="40"/>
      <c r="F737" s="234" t="s">
        <v>831</v>
      </c>
      <c r="G737" s="40"/>
      <c r="H737" s="40"/>
      <c r="I737" s="235"/>
      <c r="J737" s="40"/>
      <c r="K737" s="40"/>
      <c r="L737" s="44"/>
      <c r="M737" s="236"/>
      <c r="N737" s="237"/>
      <c r="O737" s="91"/>
      <c r="P737" s="91"/>
      <c r="Q737" s="91"/>
      <c r="R737" s="91"/>
      <c r="S737" s="91"/>
      <c r="T737" s="92"/>
      <c r="U737" s="38"/>
      <c r="V737" s="38"/>
      <c r="W737" s="38"/>
      <c r="X737" s="38"/>
      <c r="Y737" s="38"/>
      <c r="Z737" s="38"/>
      <c r="AA737" s="38"/>
      <c r="AB737" s="38"/>
      <c r="AC737" s="38"/>
      <c r="AD737" s="38"/>
      <c r="AE737" s="38"/>
      <c r="AT737" s="17" t="s">
        <v>147</v>
      </c>
      <c r="AU737" s="17" t="s">
        <v>86</v>
      </c>
    </row>
    <row r="738" s="2" customFormat="1">
      <c r="A738" s="38"/>
      <c r="B738" s="39"/>
      <c r="C738" s="40"/>
      <c r="D738" s="238" t="s">
        <v>149</v>
      </c>
      <c r="E738" s="40"/>
      <c r="F738" s="239" t="s">
        <v>832</v>
      </c>
      <c r="G738" s="40"/>
      <c r="H738" s="40"/>
      <c r="I738" s="235"/>
      <c r="J738" s="40"/>
      <c r="K738" s="40"/>
      <c r="L738" s="44"/>
      <c r="M738" s="236"/>
      <c r="N738" s="237"/>
      <c r="O738" s="91"/>
      <c r="P738" s="91"/>
      <c r="Q738" s="91"/>
      <c r="R738" s="91"/>
      <c r="S738" s="91"/>
      <c r="T738" s="92"/>
      <c r="U738" s="38"/>
      <c r="V738" s="38"/>
      <c r="W738" s="38"/>
      <c r="X738" s="38"/>
      <c r="Y738" s="38"/>
      <c r="Z738" s="38"/>
      <c r="AA738" s="38"/>
      <c r="AB738" s="38"/>
      <c r="AC738" s="38"/>
      <c r="AD738" s="38"/>
      <c r="AE738" s="38"/>
      <c r="AT738" s="17" t="s">
        <v>149</v>
      </c>
      <c r="AU738" s="17" t="s">
        <v>86</v>
      </c>
    </row>
    <row r="739" s="13" customFormat="1">
      <c r="A739" s="13"/>
      <c r="B739" s="240"/>
      <c r="C739" s="241"/>
      <c r="D739" s="233" t="s">
        <v>177</v>
      </c>
      <c r="E739" s="242" t="s">
        <v>1</v>
      </c>
      <c r="F739" s="243" t="s">
        <v>537</v>
      </c>
      <c r="G739" s="241"/>
      <c r="H739" s="242" t="s">
        <v>1</v>
      </c>
      <c r="I739" s="244"/>
      <c r="J739" s="241"/>
      <c r="K739" s="241"/>
      <c r="L739" s="245"/>
      <c r="M739" s="246"/>
      <c r="N739" s="247"/>
      <c r="O739" s="247"/>
      <c r="P739" s="247"/>
      <c r="Q739" s="247"/>
      <c r="R739" s="247"/>
      <c r="S739" s="247"/>
      <c r="T739" s="248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49" t="s">
        <v>177</v>
      </c>
      <c r="AU739" s="249" t="s">
        <v>86</v>
      </c>
      <c r="AV739" s="13" t="s">
        <v>84</v>
      </c>
      <c r="AW739" s="13" t="s">
        <v>32</v>
      </c>
      <c r="AX739" s="13" t="s">
        <v>76</v>
      </c>
      <c r="AY739" s="249" t="s">
        <v>138</v>
      </c>
    </row>
    <row r="740" s="14" customFormat="1">
      <c r="A740" s="14"/>
      <c r="B740" s="250"/>
      <c r="C740" s="251"/>
      <c r="D740" s="233" t="s">
        <v>177</v>
      </c>
      <c r="E740" s="252" t="s">
        <v>1</v>
      </c>
      <c r="F740" s="253" t="s">
        <v>833</v>
      </c>
      <c r="G740" s="251"/>
      <c r="H740" s="254">
        <v>12</v>
      </c>
      <c r="I740" s="255"/>
      <c r="J740" s="251"/>
      <c r="K740" s="251"/>
      <c r="L740" s="256"/>
      <c r="M740" s="257"/>
      <c r="N740" s="258"/>
      <c r="O740" s="258"/>
      <c r="P740" s="258"/>
      <c r="Q740" s="258"/>
      <c r="R740" s="258"/>
      <c r="S740" s="258"/>
      <c r="T740" s="259"/>
      <c r="U740" s="14"/>
      <c r="V740" s="14"/>
      <c r="W740" s="14"/>
      <c r="X740" s="14"/>
      <c r="Y740" s="14"/>
      <c r="Z740" s="14"/>
      <c r="AA740" s="14"/>
      <c r="AB740" s="14"/>
      <c r="AC740" s="14"/>
      <c r="AD740" s="14"/>
      <c r="AE740" s="14"/>
      <c r="AT740" s="260" t="s">
        <v>177</v>
      </c>
      <c r="AU740" s="260" t="s">
        <v>86</v>
      </c>
      <c r="AV740" s="14" t="s">
        <v>86</v>
      </c>
      <c r="AW740" s="14" t="s">
        <v>32</v>
      </c>
      <c r="AX740" s="14" t="s">
        <v>76</v>
      </c>
      <c r="AY740" s="260" t="s">
        <v>138</v>
      </c>
    </row>
    <row r="741" s="15" customFormat="1">
      <c r="A741" s="15"/>
      <c r="B741" s="261"/>
      <c r="C741" s="262"/>
      <c r="D741" s="233" t="s">
        <v>177</v>
      </c>
      <c r="E741" s="263" t="s">
        <v>1</v>
      </c>
      <c r="F741" s="264" t="s">
        <v>180</v>
      </c>
      <c r="G741" s="262"/>
      <c r="H741" s="265">
        <v>12</v>
      </c>
      <c r="I741" s="266"/>
      <c r="J741" s="262"/>
      <c r="K741" s="262"/>
      <c r="L741" s="267"/>
      <c r="M741" s="268"/>
      <c r="N741" s="269"/>
      <c r="O741" s="269"/>
      <c r="P741" s="269"/>
      <c r="Q741" s="269"/>
      <c r="R741" s="269"/>
      <c r="S741" s="269"/>
      <c r="T741" s="270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  <c r="AE741" s="15"/>
      <c r="AT741" s="271" t="s">
        <v>177</v>
      </c>
      <c r="AU741" s="271" t="s">
        <v>86</v>
      </c>
      <c r="AV741" s="15" t="s">
        <v>145</v>
      </c>
      <c r="AW741" s="15" t="s">
        <v>32</v>
      </c>
      <c r="AX741" s="15" t="s">
        <v>84</v>
      </c>
      <c r="AY741" s="271" t="s">
        <v>138</v>
      </c>
    </row>
    <row r="742" s="2" customFormat="1" ht="16.5" customHeight="1">
      <c r="A742" s="38"/>
      <c r="B742" s="39"/>
      <c r="C742" s="219" t="s">
        <v>834</v>
      </c>
      <c r="D742" s="219" t="s">
        <v>141</v>
      </c>
      <c r="E742" s="220" t="s">
        <v>835</v>
      </c>
      <c r="F742" s="221" t="s">
        <v>836</v>
      </c>
      <c r="G742" s="222" t="s">
        <v>144</v>
      </c>
      <c r="H742" s="223">
        <v>1</v>
      </c>
      <c r="I742" s="224"/>
      <c r="J742" s="225">
        <f>ROUND(I742*H742,2)</f>
        <v>0</v>
      </c>
      <c r="K742" s="226"/>
      <c r="L742" s="44"/>
      <c r="M742" s="227" t="s">
        <v>1</v>
      </c>
      <c r="N742" s="228" t="s">
        <v>41</v>
      </c>
      <c r="O742" s="91"/>
      <c r="P742" s="229">
        <f>O742*H742</f>
        <v>0</v>
      </c>
      <c r="Q742" s="229">
        <v>0.002</v>
      </c>
      <c r="R742" s="229">
        <f>Q742*H742</f>
        <v>0.002</v>
      </c>
      <c r="S742" s="229">
        <v>0</v>
      </c>
      <c r="T742" s="230">
        <f>S742*H742</f>
        <v>0</v>
      </c>
      <c r="U742" s="38"/>
      <c r="V742" s="38"/>
      <c r="W742" s="38"/>
      <c r="X742" s="38"/>
      <c r="Y742" s="38"/>
      <c r="Z742" s="38"/>
      <c r="AA742" s="38"/>
      <c r="AB742" s="38"/>
      <c r="AC742" s="38"/>
      <c r="AD742" s="38"/>
      <c r="AE742" s="38"/>
      <c r="AR742" s="231" t="s">
        <v>179</v>
      </c>
      <c r="AT742" s="231" t="s">
        <v>141</v>
      </c>
      <c r="AU742" s="231" t="s">
        <v>86</v>
      </c>
      <c r="AY742" s="17" t="s">
        <v>138</v>
      </c>
      <c r="BE742" s="232">
        <f>IF(N742="základní",J742,0)</f>
        <v>0</v>
      </c>
      <c r="BF742" s="232">
        <f>IF(N742="snížená",J742,0)</f>
        <v>0</v>
      </c>
      <c r="BG742" s="232">
        <f>IF(N742="zákl. přenesená",J742,0)</f>
        <v>0</v>
      </c>
      <c r="BH742" s="232">
        <f>IF(N742="sníž. přenesená",J742,0)</f>
        <v>0</v>
      </c>
      <c r="BI742" s="232">
        <f>IF(N742="nulová",J742,0)</f>
        <v>0</v>
      </c>
      <c r="BJ742" s="17" t="s">
        <v>84</v>
      </c>
      <c r="BK742" s="232">
        <f>ROUND(I742*H742,2)</f>
        <v>0</v>
      </c>
      <c r="BL742" s="17" t="s">
        <v>179</v>
      </c>
      <c r="BM742" s="231" t="s">
        <v>837</v>
      </c>
    </row>
    <row r="743" s="2" customFormat="1">
      <c r="A743" s="38"/>
      <c r="B743" s="39"/>
      <c r="C743" s="40"/>
      <c r="D743" s="233" t="s">
        <v>147</v>
      </c>
      <c r="E743" s="40"/>
      <c r="F743" s="234" t="s">
        <v>838</v>
      </c>
      <c r="G743" s="40"/>
      <c r="H743" s="40"/>
      <c r="I743" s="235"/>
      <c r="J743" s="40"/>
      <c r="K743" s="40"/>
      <c r="L743" s="44"/>
      <c r="M743" s="236"/>
      <c r="N743" s="237"/>
      <c r="O743" s="91"/>
      <c r="P743" s="91"/>
      <c r="Q743" s="91"/>
      <c r="R743" s="91"/>
      <c r="S743" s="91"/>
      <c r="T743" s="92"/>
      <c r="U743" s="38"/>
      <c r="V743" s="38"/>
      <c r="W743" s="38"/>
      <c r="X743" s="38"/>
      <c r="Y743" s="38"/>
      <c r="Z743" s="38"/>
      <c r="AA743" s="38"/>
      <c r="AB743" s="38"/>
      <c r="AC743" s="38"/>
      <c r="AD743" s="38"/>
      <c r="AE743" s="38"/>
      <c r="AT743" s="17" t="s">
        <v>147</v>
      </c>
      <c r="AU743" s="17" t="s">
        <v>86</v>
      </c>
    </row>
    <row r="744" s="2" customFormat="1">
      <c r="A744" s="38"/>
      <c r="B744" s="39"/>
      <c r="C744" s="40"/>
      <c r="D744" s="238" t="s">
        <v>149</v>
      </c>
      <c r="E744" s="40"/>
      <c r="F744" s="239" t="s">
        <v>839</v>
      </c>
      <c r="G744" s="40"/>
      <c r="H744" s="40"/>
      <c r="I744" s="235"/>
      <c r="J744" s="40"/>
      <c r="K744" s="40"/>
      <c r="L744" s="44"/>
      <c r="M744" s="236"/>
      <c r="N744" s="237"/>
      <c r="O744" s="91"/>
      <c r="P744" s="91"/>
      <c r="Q744" s="91"/>
      <c r="R744" s="91"/>
      <c r="S744" s="91"/>
      <c r="T744" s="92"/>
      <c r="U744" s="38"/>
      <c r="V744" s="38"/>
      <c r="W744" s="38"/>
      <c r="X744" s="38"/>
      <c r="Y744" s="38"/>
      <c r="Z744" s="38"/>
      <c r="AA744" s="38"/>
      <c r="AB744" s="38"/>
      <c r="AC744" s="38"/>
      <c r="AD744" s="38"/>
      <c r="AE744" s="38"/>
      <c r="AT744" s="17" t="s">
        <v>149</v>
      </c>
      <c r="AU744" s="17" t="s">
        <v>86</v>
      </c>
    </row>
    <row r="745" s="13" customFormat="1">
      <c r="A745" s="13"/>
      <c r="B745" s="240"/>
      <c r="C745" s="241"/>
      <c r="D745" s="233" t="s">
        <v>177</v>
      </c>
      <c r="E745" s="242" t="s">
        <v>1</v>
      </c>
      <c r="F745" s="243" t="s">
        <v>840</v>
      </c>
      <c r="G745" s="241"/>
      <c r="H745" s="242" t="s">
        <v>1</v>
      </c>
      <c r="I745" s="244"/>
      <c r="J745" s="241"/>
      <c r="K745" s="241"/>
      <c r="L745" s="245"/>
      <c r="M745" s="246"/>
      <c r="N745" s="247"/>
      <c r="O745" s="247"/>
      <c r="P745" s="247"/>
      <c r="Q745" s="247"/>
      <c r="R745" s="247"/>
      <c r="S745" s="247"/>
      <c r="T745" s="248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49" t="s">
        <v>177</v>
      </c>
      <c r="AU745" s="249" t="s">
        <v>86</v>
      </c>
      <c r="AV745" s="13" t="s">
        <v>84</v>
      </c>
      <c r="AW745" s="13" t="s">
        <v>32</v>
      </c>
      <c r="AX745" s="13" t="s">
        <v>76</v>
      </c>
      <c r="AY745" s="249" t="s">
        <v>138</v>
      </c>
    </row>
    <row r="746" s="14" customFormat="1">
      <c r="A746" s="14"/>
      <c r="B746" s="250"/>
      <c r="C746" s="251"/>
      <c r="D746" s="233" t="s">
        <v>177</v>
      </c>
      <c r="E746" s="252" t="s">
        <v>1</v>
      </c>
      <c r="F746" s="253" t="s">
        <v>84</v>
      </c>
      <c r="G746" s="251"/>
      <c r="H746" s="254">
        <v>1</v>
      </c>
      <c r="I746" s="255"/>
      <c r="J746" s="251"/>
      <c r="K746" s="251"/>
      <c r="L746" s="256"/>
      <c r="M746" s="257"/>
      <c r="N746" s="258"/>
      <c r="O746" s="258"/>
      <c r="P746" s="258"/>
      <c r="Q746" s="258"/>
      <c r="R746" s="258"/>
      <c r="S746" s="258"/>
      <c r="T746" s="259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60" t="s">
        <v>177</v>
      </c>
      <c r="AU746" s="260" t="s">
        <v>86</v>
      </c>
      <c r="AV746" s="14" t="s">
        <v>86</v>
      </c>
      <c r="AW746" s="14" t="s">
        <v>32</v>
      </c>
      <c r="AX746" s="14" t="s">
        <v>76</v>
      </c>
      <c r="AY746" s="260" t="s">
        <v>138</v>
      </c>
    </row>
    <row r="747" s="15" customFormat="1">
      <c r="A747" s="15"/>
      <c r="B747" s="261"/>
      <c r="C747" s="262"/>
      <c r="D747" s="233" t="s">
        <v>177</v>
      </c>
      <c r="E747" s="263" t="s">
        <v>1</v>
      </c>
      <c r="F747" s="264" t="s">
        <v>180</v>
      </c>
      <c r="G747" s="262"/>
      <c r="H747" s="265">
        <v>1</v>
      </c>
      <c r="I747" s="266"/>
      <c r="J747" s="262"/>
      <c r="K747" s="262"/>
      <c r="L747" s="267"/>
      <c r="M747" s="268"/>
      <c r="N747" s="269"/>
      <c r="O747" s="269"/>
      <c r="P747" s="269"/>
      <c r="Q747" s="269"/>
      <c r="R747" s="269"/>
      <c r="S747" s="269"/>
      <c r="T747" s="270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  <c r="AE747" s="15"/>
      <c r="AT747" s="271" t="s">
        <v>177</v>
      </c>
      <c r="AU747" s="271" t="s">
        <v>86</v>
      </c>
      <c r="AV747" s="15" t="s">
        <v>145</v>
      </c>
      <c r="AW747" s="15" t="s">
        <v>32</v>
      </c>
      <c r="AX747" s="15" t="s">
        <v>84</v>
      </c>
      <c r="AY747" s="271" t="s">
        <v>138</v>
      </c>
    </row>
    <row r="748" s="2" customFormat="1" ht="16.5" customHeight="1">
      <c r="A748" s="38"/>
      <c r="B748" s="39"/>
      <c r="C748" s="219" t="s">
        <v>841</v>
      </c>
      <c r="D748" s="219" t="s">
        <v>141</v>
      </c>
      <c r="E748" s="220" t="s">
        <v>842</v>
      </c>
      <c r="F748" s="221" t="s">
        <v>843</v>
      </c>
      <c r="G748" s="222" t="s">
        <v>144</v>
      </c>
      <c r="H748" s="223">
        <v>1</v>
      </c>
      <c r="I748" s="224"/>
      <c r="J748" s="225">
        <f>ROUND(I748*H748,2)</f>
        <v>0</v>
      </c>
      <c r="K748" s="226"/>
      <c r="L748" s="44"/>
      <c r="M748" s="227" t="s">
        <v>1</v>
      </c>
      <c r="N748" s="228" t="s">
        <v>41</v>
      </c>
      <c r="O748" s="91"/>
      <c r="P748" s="229">
        <f>O748*H748</f>
        <v>0</v>
      </c>
      <c r="Q748" s="229">
        <v>0.002</v>
      </c>
      <c r="R748" s="229">
        <f>Q748*H748</f>
        <v>0.002</v>
      </c>
      <c r="S748" s="229">
        <v>0</v>
      </c>
      <c r="T748" s="230">
        <f>S748*H748</f>
        <v>0</v>
      </c>
      <c r="U748" s="38"/>
      <c r="V748" s="38"/>
      <c r="W748" s="38"/>
      <c r="X748" s="38"/>
      <c r="Y748" s="38"/>
      <c r="Z748" s="38"/>
      <c r="AA748" s="38"/>
      <c r="AB748" s="38"/>
      <c r="AC748" s="38"/>
      <c r="AD748" s="38"/>
      <c r="AE748" s="38"/>
      <c r="AR748" s="231" t="s">
        <v>179</v>
      </c>
      <c r="AT748" s="231" t="s">
        <v>141</v>
      </c>
      <c r="AU748" s="231" t="s">
        <v>86</v>
      </c>
      <c r="AY748" s="17" t="s">
        <v>138</v>
      </c>
      <c r="BE748" s="232">
        <f>IF(N748="základní",J748,0)</f>
        <v>0</v>
      </c>
      <c r="BF748" s="232">
        <f>IF(N748="snížená",J748,0)</f>
        <v>0</v>
      </c>
      <c r="BG748" s="232">
        <f>IF(N748="zákl. přenesená",J748,0)</f>
        <v>0</v>
      </c>
      <c r="BH748" s="232">
        <f>IF(N748="sníž. přenesená",J748,0)</f>
        <v>0</v>
      </c>
      <c r="BI748" s="232">
        <f>IF(N748="nulová",J748,0)</f>
        <v>0</v>
      </c>
      <c r="BJ748" s="17" t="s">
        <v>84</v>
      </c>
      <c r="BK748" s="232">
        <f>ROUND(I748*H748,2)</f>
        <v>0</v>
      </c>
      <c r="BL748" s="17" t="s">
        <v>179</v>
      </c>
      <c r="BM748" s="231" t="s">
        <v>844</v>
      </c>
    </row>
    <row r="749" s="2" customFormat="1">
      <c r="A749" s="38"/>
      <c r="B749" s="39"/>
      <c r="C749" s="40"/>
      <c r="D749" s="233" t="s">
        <v>147</v>
      </c>
      <c r="E749" s="40"/>
      <c r="F749" s="234" t="s">
        <v>843</v>
      </c>
      <c r="G749" s="40"/>
      <c r="H749" s="40"/>
      <c r="I749" s="235"/>
      <c r="J749" s="40"/>
      <c r="K749" s="40"/>
      <c r="L749" s="44"/>
      <c r="M749" s="236"/>
      <c r="N749" s="237"/>
      <c r="O749" s="91"/>
      <c r="P749" s="91"/>
      <c r="Q749" s="91"/>
      <c r="R749" s="91"/>
      <c r="S749" s="91"/>
      <c r="T749" s="92"/>
      <c r="U749" s="38"/>
      <c r="V749" s="38"/>
      <c r="W749" s="38"/>
      <c r="X749" s="38"/>
      <c r="Y749" s="38"/>
      <c r="Z749" s="38"/>
      <c r="AA749" s="38"/>
      <c r="AB749" s="38"/>
      <c r="AC749" s="38"/>
      <c r="AD749" s="38"/>
      <c r="AE749" s="38"/>
      <c r="AT749" s="17" t="s">
        <v>147</v>
      </c>
      <c r="AU749" s="17" t="s">
        <v>86</v>
      </c>
    </row>
    <row r="750" s="13" customFormat="1">
      <c r="A750" s="13"/>
      <c r="B750" s="240"/>
      <c r="C750" s="241"/>
      <c r="D750" s="233" t="s">
        <v>177</v>
      </c>
      <c r="E750" s="242" t="s">
        <v>1</v>
      </c>
      <c r="F750" s="243" t="s">
        <v>289</v>
      </c>
      <c r="G750" s="241"/>
      <c r="H750" s="242" t="s">
        <v>1</v>
      </c>
      <c r="I750" s="244"/>
      <c r="J750" s="241"/>
      <c r="K750" s="241"/>
      <c r="L750" s="245"/>
      <c r="M750" s="246"/>
      <c r="N750" s="247"/>
      <c r="O750" s="247"/>
      <c r="P750" s="247"/>
      <c r="Q750" s="247"/>
      <c r="R750" s="247"/>
      <c r="S750" s="247"/>
      <c r="T750" s="248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49" t="s">
        <v>177</v>
      </c>
      <c r="AU750" s="249" t="s">
        <v>86</v>
      </c>
      <c r="AV750" s="13" t="s">
        <v>84</v>
      </c>
      <c r="AW750" s="13" t="s">
        <v>32</v>
      </c>
      <c r="AX750" s="13" t="s">
        <v>76</v>
      </c>
      <c r="AY750" s="249" t="s">
        <v>138</v>
      </c>
    </row>
    <row r="751" s="14" customFormat="1">
      <c r="A751" s="14"/>
      <c r="B751" s="250"/>
      <c r="C751" s="251"/>
      <c r="D751" s="233" t="s">
        <v>177</v>
      </c>
      <c r="E751" s="252" t="s">
        <v>1</v>
      </c>
      <c r="F751" s="253" t="s">
        <v>84</v>
      </c>
      <c r="G751" s="251"/>
      <c r="H751" s="254">
        <v>1</v>
      </c>
      <c r="I751" s="255"/>
      <c r="J751" s="251"/>
      <c r="K751" s="251"/>
      <c r="L751" s="256"/>
      <c r="M751" s="257"/>
      <c r="N751" s="258"/>
      <c r="O751" s="258"/>
      <c r="P751" s="258"/>
      <c r="Q751" s="258"/>
      <c r="R751" s="258"/>
      <c r="S751" s="258"/>
      <c r="T751" s="259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60" t="s">
        <v>177</v>
      </c>
      <c r="AU751" s="260" t="s">
        <v>86</v>
      </c>
      <c r="AV751" s="14" t="s">
        <v>86</v>
      </c>
      <c r="AW751" s="14" t="s">
        <v>32</v>
      </c>
      <c r="AX751" s="14" t="s">
        <v>76</v>
      </c>
      <c r="AY751" s="260" t="s">
        <v>138</v>
      </c>
    </row>
    <row r="752" s="15" customFormat="1">
      <c r="A752" s="15"/>
      <c r="B752" s="261"/>
      <c r="C752" s="262"/>
      <c r="D752" s="233" t="s">
        <v>177</v>
      </c>
      <c r="E752" s="263" t="s">
        <v>1</v>
      </c>
      <c r="F752" s="264" t="s">
        <v>180</v>
      </c>
      <c r="G752" s="262"/>
      <c r="H752" s="265">
        <v>1</v>
      </c>
      <c r="I752" s="266"/>
      <c r="J752" s="262"/>
      <c r="K752" s="262"/>
      <c r="L752" s="267"/>
      <c r="M752" s="268"/>
      <c r="N752" s="269"/>
      <c r="O752" s="269"/>
      <c r="P752" s="269"/>
      <c r="Q752" s="269"/>
      <c r="R752" s="269"/>
      <c r="S752" s="269"/>
      <c r="T752" s="270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  <c r="AE752" s="15"/>
      <c r="AT752" s="271" t="s">
        <v>177</v>
      </c>
      <c r="AU752" s="271" t="s">
        <v>86</v>
      </c>
      <c r="AV752" s="15" t="s">
        <v>145</v>
      </c>
      <c r="AW752" s="15" t="s">
        <v>32</v>
      </c>
      <c r="AX752" s="15" t="s">
        <v>84</v>
      </c>
      <c r="AY752" s="271" t="s">
        <v>138</v>
      </c>
    </row>
    <row r="753" s="2" customFormat="1" ht="24.15" customHeight="1">
      <c r="A753" s="38"/>
      <c r="B753" s="39"/>
      <c r="C753" s="219" t="s">
        <v>845</v>
      </c>
      <c r="D753" s="219" t="s">
        <v>141</v>
      </c>
      <c r="E753" s="220" t="s">
        <v>846</v>
      </c>
      <c r="F753" s="221" t="s">
        <v>847</v>
      </c>
      <c r="G753" s="222" t="s">
        <v>144</v>
      </c>
      <c r="H753" s="223">
        <v>14</v>
      </c>
      <c r="I753" s="224"/>
      <c r="J753" s="225">
        <f>ROUND(I753*H753,2)</f>
        <v>0</v>
      </c>
      <c r="K753" s="226"/>
      <c r="L753" s="44"/>
      <c r="M753" s="227" t="s">
        <v>1</v>
      </c>
      <c r="N753" s="228" t="s">
        <v>41</v>
      </c>
      <c r="O753" s="91"/>
      <c r="P753" s="229">
        <f>O753*H753</f>
        <v>0</v>
      </c>
      <c r="Q753" s="229">
        <v>0.00147</v>
      </c>
      <c r="R753" s="229">
        <f>Q753*H753</f>
        <v>0.020580000000000001</v>
      </c>
      <c r="S753" s="229">
        <v>0</v>
      </c>
      <c r="T753" s="230">
        <f>S753*H753</f>
        <v>0</v>
      </c>
      <c r="U753" s="38"/>
      <c r="V753" s="38"/>
      <c r="W753" s="38"/>
      <c r="X753" s="38"/>
      <c r="Y753" s="38"/>
      <c r="Z753" s="38"/>
      <c r="AA753" s="38"/>
      <c r="AB753" s="38"/>
      <c r="AC753" s="38"/>
      <c r="AD753" s="38"/>
      <c r="AE753" s="38"/>
      <c r="AR753" s="231" t="s">
        <v>179</v>
      </c>
      <c r="AT753" s="231" t="s">
        <v>141</v>
      </c>
      <c r="AU753" s="231" t="s">
        <v>86</v>
      </c>
      <c r="AY753" s="17" t="s">
        <v>138</v>
      </c>
      <c r="BE753" s="232">
        <f>IF(N753="základní",J753,0)</f>
        <v>0</v>
      </c>
      <c r="BF753" s="232">
        <f>IF(N753="snížená",J753,0)</f>
        <v>0</v>
      </c>
      <c r="BG753" s="232">
        <f>IF(N753="zákl. přenesená",J753,0)</f>
        <v>0</v>
      </c>
      <c r="BH753" s="232">
        <f>IF(N753="sníž. přenesená",J753,0)</f>
        <v>0</v>
      </c>
      <c r="BI753" s="232">
        <f>IF(N753="nulová",J753,0)</f>
        <v>0</v>
      </c>
      <c r="BJ753" s="17" t="s">
        <v>84</v>
      </c>
      <c r="BK753" s="232">
        <f>ROUND(I753*H753,2)</f>
        <v>0</v>
      </c>
      <c r="BL753" s="17" t="s">
        <v>179</v>
      </c>
      <c r="BM753" s="231" t="s">
        <v>848</v>
      </c>
    </row>
    <row r="754" s="2" customFormat="1">
      <c r="A754" s="38"/>
      <c r="B754" s="39"/>
      <c r="C754" s="40"/>
      <c r="D754" s="233" t="s">
        <v>147</v>
      </c>
      <c r="E754" s="40"/>
      <c r="F754" s="234" t="s">
        <v>849</v>
      </c>
      <c r="G754" s="40"/>
      <c r="H754" s="40"/>
      <c r="I754" s="235"/>
      <c r="J754" s="40"/>
      <c r="K754" s="40"/>
      <c r="L754" s="44"/>
      <c r="M754" s="236"/>
      <c r="N754" s="237"/>
      <c r="O754" s="91"/>
      <c r="P754" s="91"/>
      <c r="Q754" s="91"/>
      <c r="R754" s="91"/>
      <c r="S754" s="91"/>
      <c r="T754" s="92"/>
      <c r="U754" s="38"/>
      <c r="V754" s="38"/>
      <c r="W754" s="38"/>
      <c r="X754" s="38"/>
      <c r="Y754" s="38"/>
      <c r="Z754" s="38"/>
      <c r="AA754" s="38"/>
      <c r="AB754" s="38"/>
      <c r="AC754" s="38"/>
      <c r="AD754" s="38"/>
      <c r="AE754" s="38"/>
      <c r="AT754" s="17" t="s">
        <v>147</v>
      </c>
      <c r="AU754" s="17" t="s">
        <v>86</v>
      </c>
    </row>
    <row r="755" s="2" customFormat="1">
      <c r="A755" s="38"/>
      <c r="B755" s="39"/>
      <c r="C755" s="40"/>
      <c r="D755" s="238" t="s">
        <v>149</v>
      </c>
      <c r="E755" s="40"/>
      <c r="F755" s="239" t="s">
        <v>850</v>
      </c>
      <c r="G755" s="40"/>
      <c r="H755" s="40"/>
      <c r="I755" s="235"/>
      <c r="J755" s="40"/>
      <c r="K755" s="40"/>
      <c r="L755" s="44"/>
      <c r="M755" s="236"/>
      <c r="N755" s="237"/>
      <c r="O755" s="91"/>
      <c r="P755" s="91"/>
      <c r="Q755" s="91"/>
      <c r="R755" s="91"/>
      <c r="S755" s="91"/>
      <c r="T755" s="92"/>
      <c r="U755" s="38"/>
      <c r="V755" s="38"/>
      <c r="W755" s="38"/>
      <c r="X755" s="38"/>
      <c r="Y755" s="38"/>
      <c r="Z755" s="38"/>
      <c r="AA755" s="38"/>
      <c r="AB755" s="38"/>
      <c r="AC755" s="38"/>
      <c r="AD755" s="38"/>
      <c r="AE755" s="38"/>
      <c r="AT755" s="17" t="s">
        <v>149</v>
      </c>
      <c r="AU755" s="17" t="s">
        <v>86</v>
      </c>
    </row>
    <row r="756" s="13" customFormat="1">
      <c r="A756" s="13"/>
      <c r="B756" s="240"/>
      <c r="C756" s="241"/>
      <c r="D756" s="233" t="s">
        <v>177</v>
      </c>
      <c r="E756" s="242" t="s">
        <v>1</v>
      </c>
      <c r="F756" s="243" t="s">
        <v>537</v>
      </c>
      <c r="G756" s="241"/>
      <c r="H756" s="242" t="s">
        <v>1</v>
      </c>
      <c r="I756" s="244"/>
      <c r="J756" s="241"/>
      <c r="K756" s="241"/>
      <c r="L756" s="245"/>
      <c r="M756" s="246"/>
      <c r="N756" s="247"/>
      <c r="O756" s="247"/>
      <c r="P756" s="247"/>
      <c r="Q756" s="247"/>
      <c r="R756" s="247"/>
      <c r="S756" s="247"/>
      <c r="T756" s="248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49" t="s">
        <v>177</v>
      </c>
      <c r="AU756" s="249" t="s">
        <v>86</v>
      </c>
      <c r="AV756" s="13" t="s">
        <v>84</v>
      </c>
      <c r="AW756" s="13" t="s">
        <v>32</v>
      </c>
      <c r="AX756" s="13" t="s">
        <v>76</v>
      </c>
      <c r="AY756" s="249" t="s">
        <v>138</v>
      </c>
    </row>
    <row r="757" s="14" customFormat="1">
      <c r="A757" s="14"/>
      <c r="B757" s="250"/>
      <c r="C757" s="251"/>
      <c r="D757" s="233" t="s">
        <v>177</v>
      </c>
      <c r="E757" s="252" t="s">
        <v>1</v>
      </c>
      <c r="F757" s="253" t="s">
        <v>851</v>
      </c>
      <c r="G757" s="251"/>
      <c r="H757" s="254">
        <v>14</v>
      </c>
      <c r="I757" s="255"/>
      <c r="J757" s="251"/>
      <c r="K757" s="251"/>
      <c r="L757" s="256"/>
      <c r="M757" s="257"/>
      <c r="N757" s="258"/>
      <c r="O757" s="258"/>
      <c r="P757" s="258"/>
      <c r="Q757" s="258"/>
      <c r="R757" s="258"/>
      <c r="S757" s="258"/>
      <c r="T757" s="259"/>
      <c r="U757" s="14"/>
      <c r="V757" s="14"/>
      <c r="W757" s="14"/>
      <c r="X757" s="14"/>
      <c r="Y757" s="14"/>
      <c r="Z757" s="14"/>
      <c r="AA757" s="14"/>
      <c r="AB757" s="14"/>
      <c r="AC757" s="14"/>
      <c r="AD757" s="14"/>
      <c r="AE757" s="14"/>
      <c r="AT757" s="260" t="s">
        <v>177</v>
      </c>
      <c r="AU757" s="260" t="s">
        <v>86</v>
      </c>
      <c r="AV757" s="14" t="s">
        <v>86</v>
      </c>
      <c r="AW757" s="14" t="s">
        <v>32</v>
      </c>
      <c r="AX757" s="14" t="s">
        <v>76</v>
      </c>
      <c r="AY757" s="260" t="s">
        <v>138</v>
      </c>
    </row>
    <row r="758" s="15" customFormat="1">
      <c r="A758" s="15"/>
      <c r="B758" s="261"/>
      <c r="C758" s="262"/>
      <c r="D758" s="233" t="s">
        <v>177</v>
      </c>
      <c r="E758" s="263" t="s">
        <v>1</v>
      </c>
      <c r="F758" s="264" t="s">
        <v>180</v>
      </c>
      <c r="G758" s="262"/>
      <c r="H758" s="265">
        <v>14</v>
      </c>
      <c r="I758" s="266"/>
      <c r="J758" s="262"/>
      <c r="K758" s="262"/>
      <c r="L758" s="267"/>
      <c r="M758" s="268"/>
      <c r="N758" s="269"/>
      <c r="O758" s="269"/>
      <c r="P758" s="269"/>
      <c r="Q758" s="269"/>
      <c r="R758" s="269"/>
      <c r="S758" s="269"/>
      <c r="T758" s="270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  <c r="AE758" s="15"/>
      <c r="AT758" s="271" t="s">
        <v>177</v>
      </c>
      <c r="AU758" s="271" t="s">
        <v>86</v>
      </c>
      <c r="AV758" s="15" t="s">
        <v>145</v>
      </c>
      <c r="AW758" s="15" t="s">
        <v>32</v>
      </c>
      <c r="AX758" s="15" t="s">
        <v>84</v>
      </c>
      <c r="AY758" s="271" t="s">
        <v>138</v>
      </c>
    </row>
    <row r="759" s="2" customFormat="1" ht="24.15" customHeight="1">
      <c r="A759" s="38"/>
      <c r="B759" s="39"/>
      <c r="C759" s="219" t="s">
        <v>852</v>
      </c>
      <c r="D759" s="219" t="s">
        <v>141</v>
      </c>
      <c r="E759" s="220" t="s">
        <v>853</v>
      </c>
      <c r="F759" s="221" t="s">
        <v>854</v>
      </c>
      <c r="G759" s="222" t="s">
        <v>144</v>
      </c>
      <c r="H759" s="223">
        <v>14</v>
      </c>
      <c r="I759" s="224"/>
      <c r="J759" s="225">
        <f>ROUND(I759*H759,2)</f>
        <v>0</v>
      </c>
      <c r="K759" s="226"/>
      <c r="L759" s="44"/>
      <c r="M759" s="227" t="s">
        <v>1</v>
      </c>
      <c r="N759" s="228" t="s">
        <v>41</v>
      </c>
      <c r="O759" s="91"/>
      <c r="P759" s="229">
        <f>O759*H759</f>
        <v>0</v>
      </c>
      <c r="Q759" s="229">
        <v>0.00084999999999999995</v>
      </c>
      <c r="R759" s="229">
        <f>Q759*H759</f>
        <v>0.011899999999999999</v>
      </c>
      <c r="S759" s="229">
        <v>0</v>
      </c>
      <c r="T759" s="230">
        <f>S759*H759</f>
        <v>0</v>
      </c>
      <c r="U759" s="38"/>
      <c r="V759" s="38"/>
      <c r="W759" s="38"/>
      <c r="X759" s="38"/>
      <c r="Y759" s="38"/>
      <c r="Z759" s="38"/>
      <c r="AA759" s="38"/>
      <c r="AB759" s="38"/>
      <c r="AC759" s="38"/>
      <c r="AD759" s="38"/>
      <c r="AE759" s="38"/>
      <c r="AR759" s="231" t="s">
        <v>179</v>
      </c>
      <c r="AT759" s="231" t="s">
        <v>141</v>
      </c>
      <c r="AU759" s="231" t="s">
        <v>86</v>
      </c>
      <c r="AY759" s="17" t="s">
        <v>138</v>
      </c>
      <c r="BE759" s="232">
        <f>IF(N759="základní",J759,0)</f>
        <v>0</v>
      </c>
      <c r="BF759" s="232">
        <f>IF(N759="snížená",J759,0)</f>
        <v>0</v>
      </c>
      <c r="BG759" s="232">
        <f>IF(N759="zákl. přenesená",J759,0)</f>
        <v>0</v>
      </c>
      <c r="BH759" s="232">
        <f>IF(N759="sníž. přenesená",J759,0)</f>
        <v>0</v>
      </c>
      <c r="BI759" s="232">
        <f>IF(N759="nulová",J759,0)</f>
        <v>0</v>
      </c>
      <c r="BJ759" s="17" t="s">
        <v>84</v>
      </c>
      <c r="BK759" s="232">
        <f>ROUND(I759*H759,2)</f>
        <v>0</v>
      </c>
      <c r="BL759" s="17" t="s">
        <v>179</v>
      </c>
      <c r="BM759" s="231" t="s">
        <v>855</v>
      </c>
    </row>
    <row r="760" s="2" customFormat="1">
      <c r="A760" s="38"/>
      <c r="B760" s="39"/>
      <c r="C760" s="40"/>
      <c r="D760" s="233" t="s">
        <v>147</v>
      </c>
      <c r="E760" s="40"/>
      <c r="F760" s="234" t="s">
        <v>856</v>
      </c>
      <c r="G760" s="40"/>
      <c r="H760" s="40"/>
      <c r="I760" s="235"/>
      <c r="J760" s="40"/>
      <c r="K760" s="40"/>
      <c r="L760" s="44"/>
      <c r="M760" s="236"/>
      <c r="N760" s="237"/>
      <c r="O760" s="91"/>
      <c r="P760" s="91"/>
      <c r="Q760" s="91"/>
      <c r="R760" s="91"/>
      <c r="S760" s="91"/>
      <c r="T760" s="92"/>
      <c r="U760" s="38"/>
      <c r="V760" s="38"/>
      <c r="W760" s="38"/>
      <c r="X760" s="38"/>
      <c r="Y760" s="38"/>
      <c r="Z760" s="38"/>
      <c r="AA760" s="38"/>
      <c r="AB760" s="38"/>
      <c r="AC760" s="38"/>
      <c r="AD760" s="38"/>
      <c r="AE760" s="38"/>
      <c r="AT760" s="17" t="s">
        <v>147</v>
      </c>
      <c r="AU760" s="17" t="s">
        <v>86</v>
      </c>
    </row>
    <row r="761" s="2" customFormat="1">
      <c r="A761" s="38"/>
      <c r="B761" s="39"/>
      <c r="C761" s="40"/>
      <c r="D761" s="238" t="s">
        <v>149</v>
      </c>
      <c r="E761" s="40"/>
      <c r="F761" s="239" t="s">
        <v>857</v>
      </c>
      <c r="G761" s="40"/>
      <c r="H761" s="40"/>
      <c r="I761" s="235"/>
      <c r="J761" s="40"/>
      <c r="K761" s="40"/>
      <c r="L761" s="44"/>
      <c r="M761" s="236"/>
      <c r="N761" s="237"/>
      <c r="O761" s="91"/>
      <c r="P761" s="91"/>
      <c r="Q761" s="91"/>
      <c r="R761" s="91"/>
      <c r="S761" s="91"/>
      <c r="T761" s="92"/>
      <c r="U761" s="38"/>
      <c r="V761" s="38"/>
      <c r="W761" s="38"/>
      <c r="X761" s="38"/>
      <c r="Y761" s="38"/>
      <c r="Z761" s="38"/>
      <c r="AA761" s="38"/>
      <c r="AB761" s="38"/>
      <c r="AC761" s="38"/>
      <c r="AD761" s="38"/>
      <c r="AE761" s="38"/>
      <c r="AT761" s="17" t="s">
        <v>149</v>
      </c>
      <c r="AU761" s="17" t="s">
        <v>86</v>
      </c>
    </row>
    <row r="762" s="13" customFormat="1">
      <c r="A762" s="13"/>
      <c r="B762" s="240"/>
      <c r="C762" s="241"/>
      <c r="D762" s="233" t="s">
        <v>177</v>
      </c>
      <c r="E762" s="242" t="s">
        <v>1</v>
      </c>
      <c r="F762" s="243" t="s">
        <v>537</v>
      </c>
      <c r="G762" s="241"/>
      <c r="H762" s="242" t="s">
        <v>1</v>
      </c>
      <c r="I762" s="244"/>
      <c r="J762" s="241"/>
      <c r="K762" s="241"/>
      <c r="L762" s="245"/>
      <c r="M762" s="246"/>
      <c r="N762" s="247"/>
      <c r="O762" s="247"/>
      <c r="P762" s="247"/>
      <c r="Q762" s="247"/>
      <c r="R762" s="247"/>
      <c r="S762" s="247"/>
      <c r="T762" s="248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49" t="s">
        <v>177</v>
      </c>
      <c r="AU762" s="249" t="s">
        <v>86</v>
      </c>
      <c r="AV762" s="13" t="s">
        <v>84</v>
      </c>
      <c r="AW762" s="13" t="s">
        <v>32</v>
      </c>
      <c r="AX762" s="13" t="s">
        <v>76</v>
      </c>
      <c r="AY762" s="249" t="s">
        <v>138</v>
      </c>
    </row>
    <row r="763" s="14" customFormat="1">
      <c r="A763" s="14"/>
      <c r="B763" s="250"/>
      <c r="C763" s="251"/>
      <c r="D763" s="233" t="s">
        <v>177</v>
      </c>
      <c r="E763" s="252" t="s">
        <v>1</v>
      </c>
      <c r="F763" s="253" t="s">
        <v>851</v>
      </c>
      <c r="G763" s="251"/>
      <c r="H763" s="254">
        <v>14</v>
      </c>
      <c r="I763" s="255"/>
      <c r="J763" s="251"/>
      <c r="K763" s="251"/>
      <c r="L763" s="256"/>
      <c r="M763" s="257"/>
      <c r="N763" s="258"/>
      <c r="O763" s="258"/>
      <c r="P763" s="258"/>
      <c r="Q763" s="258"/>
      <c r="R763" s="258"/>
      <c r="S763" s="258"/>
      <c r="T763" s="259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60" t="s">
        <v>177</v>
      </c>
      <c r="AU763" s="260" t="s">
        <v>86</v>
      </c>
      <c r="AV763" s="14" t="s">
        <v>86</v>
      </c>
      <c r="AW763" s="14" t="s">
        <v>32</v>
      </c>
      <c r="AX763" s="14" t="s">
        <v>76</v>
      </c>
      <c r="AY763" s="260" t="s">
        <v>138</v>
      </c>
    </row>
    <row r="764" s="15" customFormat="1">
      <c r="A764" s="15"/>
      <c r="B764" s="261"/>
      <c r="C764" s="262"/>
      <c r="D764" s="233" t="s">
        <v>177</v>
      </c>
      <c r="E764" s="263" t="s">
        <v>1</v>
      </c>
      <c r="F764" s="264" t="s">
        <v>180</v>
      </c>
      <c r="G764" s="262"/>
      <c r="H764" s="265">
        <v>14</v>
      </c>
      <c r="I764" s="266"/>
      <c r="J764" s="262"/>
      <c r="K764" s="262"/>
      <c r="L764" s="267"/>
      <c r="M764" s="268"/>
      <c r="N764" s="269"/>
      <c r="O764" s="269"/>
      <c r="P764" s="269"/>
      <c r="Q764" s="269"/>
      <c r="R764" s="269"/>
      <c r="S764" s="269"/>
      <c r="T764" s="270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T764" s="271" t="s">
        <v>177</v>
      </c>
      <c r="AU764" s="271" t="s">
        <v>86</v>
      </c>
      <c r="AV764" s="15" t="s">
        <v>145</v>
      </c>
      <c r="AW764" s="15" t="s">
        <v>32</v>
      </c>
      <c r="AX764" s="15" t="s">
        <v>84</v>
      </c>
      <c r="AY764" s="271" t="s">
        <v>138</v>
      </c>
    </row>
    <row r="765" s="2" customFormat="1" ht="16.5" customHeight="1">
      <c r="A765" s="38"/>
      <c r="B765" s="39"/>
      <c r="C765" s="219" t="s">
        <v>858</v>
      </c>
      <c r="D765" s="219" t="s">
        <v>141</v>
      </c>
      <c r="E765" s="220" t="s">
        <v>859</v>
      </c>
      <c r="F765" s="221" t="s">
        <v>860</v>
      </c>
      <c r="G765" s="222" t="s">
        <v>144</v>
      </c>
      <c r="H765" s="223">
        <v>52</v>
      </c>
      <c r="I765" s="224"/>
      <c r="J765" s="225">
        <f>ROUND(I765*H765,2)</f>
        <v>0</v>
      </c>
      <c r="K765" s="226"/>
      <c r="L765" s="44"/>
      <c r="M765" s="227" t="s">
        <v>1</v>
      </c>
      <c r="N765" s="228" t="s">
        <v>41</v>
      </c>
      <c r="O765" s="91"/>
      <c r="P765" s="229">
        <f>O765*H765</f>
        <v>0</v>
      </c>
      <c r="Q765" s="229">
        <v>0.00024000000000000001</v>
      </c>
      <c r="R765" s="229">
        <f>Q765*H765</f>
        <v>0.01248</v>
      </c>
      <c r="S765" s="229">
        <v>0</v>
      </c>
      <c r="T765" s="230">
        <f>S765*H765</f>
        <v>0</v>
      </c>
      <c r="U765" s="38"/>
      <c r="V765" s="38"/>
      <c r="W765" s="38"/>
      <c r="X765" s="38"/>
      <c r="Y765" s="38"/>
      <c r="Z765" s="38"/>
      <c r="AA765" s="38"/>
      <c r="AB765" s="38"/>
      <c r="AC765" s="38"/>
      <c r="AD765" s="38"/>
      <c r="AE765" s="38"/>
      <c r="AR765" s="231" t="s">
        <v>179</v>
      </c>
      <c r="AT765" s="231" t="s">
        <v>141</v>
      </c>
      <c r="AU765" s="231" t="s">
        <v>86</v>
      </c>
      <c r="AY765" s="17" t="s">
        <v>138</v>
      </c>
      <c r="BE765" s="232">
        <f>IF(N765="základní",J765,0)</f>
        <v>0</v>
      </c>
      <c r="BF765" s="232">
        <f>IF(N765="snížená",J765,0)</f>
        <v>0</v>
      </c>
      <c r="BG765" s="232">
        <f>IF(N765="zákl. přenesená",J765,0)</f>
        <v>0</v>
      </c>
      <c r="BH765" s="232">
        <f>IF(N765="sníž. přenesená",J765,0)</f>
        <v>0</v>
      </c>
      <c r="BI765" s="232">
        <f>IF(N765="nulová",J765,0)</f>
        <v>0</v>
      </c>
      <c r="BJ765" s="17" t="s">
        <v>84</v>
      </c>
      <c r="BK765" s="232">
        <f>ROUND(I765*H765,2)</f>
        <v>0</v>
      </c>
      <c r="BL765" s="17" t="s">
        <v>179</v>
      </c>
      <c r="BM765" s="231" t="s">
        <v>861</v>
      </c>
    </row>
    <row r="766" s="2" customFormat="1">
      <c r="A766" s="38"/>
      <c r="B766" s="39"/>
      <c r="C766" s="40"/>
      <c r="D766" s="233" t="s">
        <v>147</v>
      </c>
      <c r="E766" s="40"/>
      <c r="F766" s="234" t="s">
        <v>862</v>
      </c>
      <c r="G766" s="40"/>
      <c r="H766" s="40"/>
      <c r="I766" s="235"/>
      <c r="J766" s="40"/>
      <c r="K766" s="40"/>
      <c r="L766" s="44"/>
      <c r="M766" s="236"/>
      <c r="N766" s="237"/>
      <c r="O766" s="91"/>
      <c r="P766" s="91"/>
      <c r="Q766" s="91"/>
      <c r="R766" s="91"/>
      <c r="S766" s="91"/>
      <c r="T766" s="92"/>
      <c r="U766" s="38"/>
      <c r="V766" s="38"/>
      <c r="W766" s="38"/>
      <c r="X766" s="38"/>
      <c r="Y766" s="38"/>
      <c r="Z766" s="38"/>
      <c r="AA766" s="38"/>
      <c r="AB766" s="38"/>
      <c r="AC766" s="38"/>
      <c r="AD766" s="38"/>
      <c r="AE766" s="38"/>
      <c r="AT766" s="17" t="s">
        <v>147</v>
      </c>
      <c r="AU766" s="17" t="s">
        <v>86</v>
      </c>
    </row>
    <row r="767" s="2" customFormat="1">
      <c r="A767" s="38"/>
      <c r="B767" s="39"/>
      <c r="C767" s="40"/>
      <c r="D767" s="238" t="s">
        <v>149</v>
      </c>
      <c r="E767" s="40"/>
      <c r="F767" s="239" t="s">
        <v>863</v>
      </c>
      <c r="G767" s="40"/>
      <c r="H767" s="40"/>
      <c r="I767" s="235"/>
      <c r="J767" s="40"/>
      <c r="K767" s="40"/>
      <c r="L767" s="44"/>
      <c r="M767" s="236"/>
      <c r="N767" s="237"/>
      <c r="O767" s="91"/>
      <c r="P767" s="91"/>
      <c r="Q767" s="91"/>
      <c r="R767" s="91"/>
      <c r="S767" s="91"/>
      <c r="T767" s="92"/>
      <c r="U767" s="38"/>
      <c r="V767" s="38"/>
      <c r="W767" s="38"/>
      <c r="X767" s="38"/>
      <c r="Y767" s="38"/>
      <c r="Z767" s="38"/>
      <c r="AA767" s="38"/>
      <c r="AB767" s="38"/>
      <c r="AC767" s="38"/>
      <c r="AD767" s="38"/>
      <c r="AE767" s="38"/>
      <c r="AT767" s="17" t="s">
        <v>149</v>
      </c>
      <c r="AU767" s="17" t="s">
        <v>86</v>
      </c>
    </row>
    <row r="768" s="13" customFormat="1">
      <c r="A768" s="13"/>
      <c r="B768" s="240"/>
      <c r="C768" s="241"/>
      <c r="D768" s="233" t="s">
        <v>177</v>
      </c>
      <c r="E768" s="242" t="s">
        <v>1</v>
      </c>
      <c r="F768" s="243" t="s">
        <v>225</v>
      </c>
      <c r="G768" s="241"/>
      <c r="H768" s="242" t="s">
        <v>1</v>
      </c>
      <c r="I768" s="244"/>
      <c r="J768" s="241"/>
      <c r="K768" s="241"/>
      <c r="L768" s="245"/>
      <c r="M768" s="246"/>
      <c r="N768" s="247"/>
      <c r="O768" s="247"/>
      <c r="P768" s="247"/>
      <c r="Q768" s="247"/>
      <c r="R768" s="247"/>
      <c r="S768" s="247"/>
      <c r="T768" s="248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49" t="s">
        <v>177</v>
      </c>
      <c r="AU768" s="249" t="s">
        <v>86</v>
      </c>
      <c r="AV768" s="13" t="s">
        <v>84</v>
      </c>
      <c r="AW768" s="13" t="s">
        <v>32</v>
      </c>
      <c r="AX768" s="13" t="s">
        <v>76</v>
      </c>
      <c r="AY768" s="249" t="s">
        <v>138</v>
      </c>
    </row>
    <row r="769" s="14" customFormat="1">
      <c r="A769" s="14"/>
      <c r="B769" s="250"/>
      <c r="C769" s="251"/>
      <c r="D769" s="233" t="s">
        <v>177</v>
      </c>
      <c r="E769" s="252" t="s">
        <v>1</v>
      </c>
      <c r="F769" s="253" t="s">
        <v>84</v>
      </c>
      <c r="G769" s="251"/>
      <c r="H769" s="254">
        <v>1</v>
      </c>
      <c r="I769" s="255"/>
      <c r="J769" s="251"/>
      <c r="K769" s="251"/>
      <c r="L769" s="256"/>
      <c r="M769" s="257"/>
      <c r="N769" s="258"/>
      <c r="O769" s="258"/>
      <c r="P769" s="258"/>
      <c r="Q769" s="258"/>
      <c r="R769" s="258"/>
      <c r="S769" s="258"/>
      <c r="T769" s="259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60" t="s">
        <v>177</v>
      </c>
      <c r="AU769" s="260" t="s">
        <v>86</v>
      </c>
      <c r="AV769" s="14" t="s">
        <v>86</v>
      </c>
      <c r="AW769" s="14" t="s">
        <v>32</v>
      </c>
      <c r="AX769" s="14" t="s">
        <v>76</v>
      </c>
      <c r="AY769" s="260" t="s">
        <v>138</v>
      </c>
    </row>
    <row r="770" s="13" customFormat="1">
      <c r="A770" s="13"/>
      <c r="B770" s="240"/>
      <c r="C770" s="241"/>
      <c r="D770" s="233" t="s">
        <v>177</v>
      </c>
      <c r="E770" s="242" t="s">
        <v>1</v>
      </c>
      <c r="F770" s="243" t="s">
        <v>227</v>
      </c>
      <c r="G770" s="241"/>
      <c r="H770" s="242" t="s">
        <v>1</v>
      </c>
      <c r="I770" s="244"/>
      <c r="J770" s="241"/>
      <c r="K770" s="241"/>
      <c r="L770" s="245"/>
      <c r="M770" s="246"/>
      <c r="N770" s="247"/>
      <c r="O770" s="247"/>
      <c r="P770" s="247"/>
      <c r="Q770" s="247"/>
      <c r="R770" s="247"/>
      <c r="S770" s="247"/>
      <c r="T770" s="248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49" t="s">
        <v>177</v>
      </c>
      <c r="AU770" s="249" t="s">
        <v>86</v>
      </c>
      <c r="AV770" s="13" t="s">
        <v>84</v>
      </c>
      <c r="AW770" s="13" t="s">
        <v>32</v>
      </c>
      <c r="AX770" s="13" t="s">
        <v>76</v>
      </c>
      <c r="AY770" s="249" t="s">
        <v>138</v>
      </c>
    </row>
    <row r="771" s="14" customFormat="1">
      <c r="A771" s="14"/>
      <c r="B771" s="250"/>
      <c r="C771" s="251"/>
      <c r="D771" s="233" t="s">
        <v>177</v>
      </c>
      <c r="E771" s="252" t="s">
        <v>1</v>
      </c>
      <c r="F771" s="253" t="s">
        <v>8</v>
      </c>
      <c r="G771" s="251"/>
      <c r="H771" s="254">
        <v>12</v>
      </c>
      <c r="I771" s="255"/>
      <c r="J771" s="251"/>
      <c r="K771" s="251"/>
      <c r="L771" s="256"/>
      <c r="M771" s="257"/>
      <c r="N771" s="258"/>
      <c r="O771" s="258"/>
      <c r="P771" s="258"/>
      <c r="Q771" s="258"/>
      <c r="R771" s="258"/>
      <c r="S771" s="258"/>
      <c r="T771" s="259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60" t="s">
        <v>177</v>
      </c>
      <c r="AU771" s="260" t="s">
        <v>86</v>
      </c>
      <c r="AV771" s="14" t="s">
        <v>86</v>
      </c>
      <c r="AW771" s="14" t="s">
        <v>32</v>
      </c>
      <c r="AX771" s="14" t="s">
        <v>76</v>
      </c>
      <c r="AY771" s="260" t="s">
        <v>138</v>
      </c>
    </row>
    <row r="772" s="13" customFormat="1">
      <c r="A772" s="13"/>
      <c r="B772" s="240"/>
      <c r="C772" s="241"/>
      <c r="D772" s="233" t="s">
        <v>177</v>
      </c>
      <c r="E772" s="242" t="s">
        <v>1</v>
      </c>
      <c r="F772" s="243" t="s">
        <v>178</v>
      </c>
      <c r="G772" s="241"/>
      <c r="H772" s="242" t="s">
        <v>1</v>
      </c>
      <c r="I772" s="244"/>
      <c r="J772" s="241"/>
      <c r="K772" s="241"/>
      <c r="L772" s="245"/>
      <c r="M772" s="246"/>
      <c r="N772" s="247"/>
      <c r="O772" s="247"/>
      <c r="P772" s="247"/>
      <c r="Q772" s="247"/>
      <c r="R772" s="247"/>
      <c r="S772" s="247"/>
      <c r="T772" s="248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49" t="s">
        <v>177</v>
      </c>
      <c r="AU772" s="249" t="s">
        <v>86</v>
      </c>
      <c r="AV772" s="13" t="s">
        <v>84</v>
      </c>
      <c r="AW772" s="13" t="s">
        <v>32</v>
      </c>
      <c r="AX772" s="13" t="s">
        <v>76</v>
      </c>
      <c r="AY772" s="249" t="s">
        <v>138</v>
      </c>
    </row>
    <row r="773" s="14" customFormat="1">
      <c r="A773" s="14"/>
      <c r="B773" s="250"/>
      <c r="C773" s="251"/>
      <c r="D773" s="233" t="s">
        <v>177</v>
      </c>
      <c r="E773" s="252" t="s">
        <v>1</v>
      </c>
      <c r="F773" s="253" t="s">
        <v>145</v>
      </c>
      <c r="G773" s="251"/>
      <c r="H773" s="254">
        <v>4</v>
      </c>
      <c r="I773" s="255"/>
      <c r="J773" s="251"/>
      <c r="K773" s="251"/>
      <c r="L773" s="256"/>
      <c r="M773" s="257"/>
      <c r="N773" s="258"/>
      <c r="O773" s="258"/>
      <c r="P773" s="258"/>
      <c r="Q773" s="258"/>
      <c r="R773" s="258"/>
      <c r="S773" s="258"/>
      <c r="T773" s="259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60" t="s">
        <v>177</v>
      </c>
      <c r="AU773" s="260" t="s">
        <v>86</v>
      </c>
      <c r="AV773" s="14" t="s">
        <v>86</v>
      </c>
      <c r="AW773" s="14" t="s">
        <v>32</v>
      </c>
      <c r="AX773" s="14" t="s">
        <v>76</v>
      </c>
      <c r="AY773" s="260" t="s">
        <v>138</v>
      </c>
    </row>
    <row r="774" s="13" customFormat="1">
      <c r="A774" s="13"/>
      <c r="B774" s="240"/>
      <c r="C774" s="241"/>
      <c r="D774" s="233" t="s">
        <v>177</v>
      </c>
      <c r="E774" s="242" t="s">
        <v>1</v>
      </c>
      <c r="F774" s="243" t="s">
        <v>655</v>
      </c>
      <c r="G774" s="241"/>
      <c r="H774" s="242" t="s">
        <v>1</v>
      </c>
      <c r="I774" s="244"/>
      <c r="J774" s="241"/>
      <c r="K774" s="241"/>
      <c r="L774" s="245"/>
      <c r="M774" s="246"/>
      <c r="N774" s="247"/>
      <c r="O774" s="247"/>
      <c r="P774" s="247"/>
      <c r="Q774" s="247"/>
      <c r="R774" s="247"/>
      <c r="S774" s="247"/>
      <c r="T774" s="248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49" t="s">
        <v>177</v>
      </c>
      <c r="AU774" s="249" t="s">
        <v>86</v>
      </c>
      <c r="AV774" s="13" t="s">
        <v>84</v>
      </c>
      <c r="AW774" s="13" t="s">
        <v>32</v>
      </c>
      <c r="AX774" s="13" t="s">
        <v>76</v>
      </c>
      <c r="AY774" s="249" t="s">
        <v>138</v>
      </c>
    </row>
    <row r="775" s="14" customFormat="1">
      <c r="A775" s="14"/>
      <c r="B775" s="250"/>
      <c r="C775" s="251"/>
      <c r="D775" s="233" t="s">
        <v>177</v>
      </c>
      <c r="E775" s="252" t="s">
        <v>1</v>
      </c>
      <c r="F775" s="253" t="s">
        <v>326</v>
      </c>
      <c r="G775" s="251"/>
      <c r="H775" s="254">
        <v>28</v>
      </c>
      <c r="I775" s="255"/>
      <c r="J775" s="251"/>
      <c r="K775" s="251"/>
      <c r="L775" s="256"/>
      <c r="M775" s="257"/>
      <c r="N775" s="258"/>
      <c r="O775" s="258"/>
      <c r="P775" s="258"/>
      <c r="Q775" s="258"/>
      <c r="R775" s="258"/>
      <c r="S775" s="258"/>
      <c r="T775" s="259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60" t="s">
        <v>177</v>
      </c>
      <c r="AU775" s="260" t="s">
        <v>86</v>
      </c>
      <c r="AV775" s="14" t="s">
        <v>86</v>
      </c>
      <c r="AW775" s="14" t="s">
        <v>32</v>
      </c>
      <c r="AX775" s="14" t="s">
        <v>76</v>
      </c>
      <c r="AY775" s="260" t="s">
        <v>138</v>
      </c>
    </row>
    <row r="776" s="13" customFormat="1">
      <c r="A776" s="13"/>
      <c r="B776" s="240"/>
      <c r="C776" s="241"/>
      <c r="D776" s="233" t="s">
        <v>177</v>
      </c>
      <c r="E776" s="242" t="s">
        <v>1</v>
      </c>
      <c r="F776" s="243" t="s">
        <v>657</v>
      </c>
      <c r="G776" s="241"/>
      <c r="H776" s="242" t="s">
        <v>1</v>
      </c>
      <c r="I776" s="244"/>
      <c r="J776" s="241"/>
      <c r="K776" s="241"/>
      <c r="L776" s="245"/>
      <c r="M776" s="246"/>
      <c r="N776" s="247"/>
      <c r="O776" s="247"/>
      <c r="P776" s="247"/>
      <c r="Q776" s="247"/>
      <c r="R776" s="247"/>
      <c r="S776" s="247"/>
      <c r="T776" s="248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49" t="s">
        <v>177</v>
      </c>
      <c r="AU776" s="249" t="s">
        <v>86</v>
      </c>
      <c r="AV776" s="13" t="s">
        <v>84</v>
      </c>
      <c r="AW776" s="13" t="s">
        <v>32</v>
      </c>
      <c r="AX776" s="13" t="s">
        <v>76</v>
      </c>
      <c r="AY776" s="249" t="s">
        <v>138</v>
      </c>
    </row>
    <row r="777" s="14" customFormat="1">
      <c r="A777" s="14"/>
      <c r="B777" s="250"/>
      <c r="C777" s="251"/>
      <c r="D777" s="233" t="s">
        <v>177</v>
      </c>
      <c r="E777" s="252" t="s">
        <v>1</v>
      </c>
      <c r="F777" s="253" t="s">
        <v>145</v>
      </c>
      <c r="G777" s="251"/>
      <c r="H777" s="254">
        <v>4</v>
      </c>
      <c r="I777" s="255"/>
      <c r="J777" s="251"/>
      <c r="K777" s="251"/>
      <c r="L777" s="256"/>
      <c r="M777" s="257"/>
      <c r="N777" s="258"/>
      <c r="O777" s="258"/>
      <c r="P777" s="258"/>
      <c r="Q777" s="258"/>
      <c r="R777" s="258"/>
      <c r="S777" s="258"/>
      <c r="T777" s="259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60" t="s">
        <v>177</v>
      </c>
      <c r="AU777" s="260" t="s">
        <v>86</v>
      </c>
      <c r="AV777" s="14" t="s">
        <v>86</v>
      </c>
      <c r="AW777" s="14" t="s">
        <v>32</v>
      </c>
      <c r="AX777" s="14" t="s">
        <v>76</v>
      </c>
      <c r="AY777" s="260" t="s">
        <v>138</v>
      </c>
    </row>
    <row r="778" s="13" customFormat="1">
      <c r="A778" s="13"/>
      <c r="B778" s="240"/>
      <c r="C778" s="241"/>
      <c r="D778" s="233" t="s">
        <v>177</v>
      </c>
      <c r="E778" s="242" t="s">
        <v>1</v>
      </c>
      <c r="F778" s="243" t="s">
        <v>537</v>
      </c>
      <c r="G778" s="241"/>
      <c r="H778" s="242" t="s">
        <v>1</v>
      </c>
      <c r="I778" s="244"/>
      <c r="J778" s="241"/>
      <c r="K778" s="241"/>
      <c r="L778" s="245"/>
      <c r="M778" s="246"/>
      <c r="N778" s="247"/>
      <c r="O778" s="247"/>
      <c r="P778" s="247"/>
      <c r="Q778" s="247"/>
      <c r="R778" s="247"/>
      <c r="S778" s="247"/>
      <c r="T778" s="248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49" t="s">
        <v>177</v>
      </c>
      <c r="AU778" s="249" t="s">
        <v>86</v>
      </c>
      <c r="AV778" s="13" t="s">
        <v>84</v>
      </c>
      <c r="AW778" s="13" t="s">
        <v>32</v>
      </c>
      <c r="AX778" s="13" t="s">
        <v>76</v>
      </c>
      <c r="AY778" s="249" t="s">
        <v>138</v>
      </c>
    </row>
    <row r="779" s="14" customFormat="1">
      <c r="A779" s="14"/>
      <c r="B779" s="250"/>
      <c r="C779" s="251"/>
      <c r="D779" s="233" t="s">
        <v>177</v>
      </c>
      <c r="E779" s="252" t="s">
        <v>1</v>
      </c>
      <c r="F779" s="253" t="s">
        <v>139</v>
      </c>
      <c r="G779" s="251"/>
      <c r="H779" s="254">
        <v>3</v>
      </c>
      <c r="I779" s="255"/>
      <c r="J779" s="251"/>
      <c r="K779" s="251"/>
      <c r="L779" s="256"/>
      <c r="M779" s="257"/>
      <c r="N779" s="258"/>
      <c r="O779" s="258"/>
      <c r="P779" s="258"/>
      <c r="Q779" s="258"/>
      <c r="R779" s="258"/>
      <c r="S779" s="258"/>
      <c r="T779" s="259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60" t="s">
        <v>177</v>
      </c>
      <c r="AU779" s="260" t="s">
        <v>86</v>
      </c>
      <c r="AV779" s="14" t="s">
        <v>86</v>
      </c>
      <c r="AW779" s="14" t="s">
        <v>32</v>
      </c>
      <c r="AX779" s="14" t="s">
        <v>76</v>
      </c>
      <c r="AY779" s="260" t="s">
        <v>138</v>
      </c>
    </row>
    <row r="780" s="15" customFormat="1">
      <c r="A780" s="15"/>
      <c r="B780" s="261"/>
      <c r="C780" s="262"/>
      <c r="D780" s="233" t="s">
        <v>177</v>
      </c>
      <c r="E780" s="263" t="s">
        <v>1</v>
      </c>
      <c r="F780" s="264" t="s">
        <v>180</v>
      </c>
      <c r="G780" s="262"/>
      <c r="H780" s="265">
        <v>52</v>
      </c>
      <c r="I780" s="266"/>
      <c r="J780" s="262"/>
      <c r="K780" s="262"/>
      <c r="L780" s="267"/>
      <c r="M780" s="268"/>
      <c r="N780" s="269"/>
      <c r="O780" s="269"/>
      <c r="P780" s="269"/>
      <c r="Q780" s="269"/>
      <c r="R780" s="269"/>
      <c r="S780" s="269"/>
      <c r="T780" s="270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  <c r="AE780" s="15"/>
      <c r="AT780" s="271" t="s">
        <v>177</v>
      </c>
      <c r="AU780" s="271" t="s">
        <v>86</v>
      </c>
      <c r="AV780" s="15" t="s">
        <v>145</v>
      </c>
      <c r="AW780" s="15" t="s">
        <v>32</v>
      </c>
      <c r="AX780" s="15" t="s">
        <v>84</v>
      </c>
      <c r="AY780" s="271" t="s">
        <v>138</v>
      </c>
    </row>
    <row r="781" s="2" customFormat="1" ht="24.15" customHeight="1">
      <c r="A781" s="38"/>
      <c r="B781" s="39"/>
      <c r="C781" s="219" t="s">
        <v>864</v>
      </c>
      <c r="D781" s="219" t="s">
        <v>141</v>
      </c>
      <c r="E781" s="220" t="s">
        <v>865</v>
      </c>
      <c r="F781" s="221" t="s">
        <v>866</v>
      </c>
      <c r="G781" s="222" t="s">
        <v>192</v>
      </c>
      <c r="H781" s="223">
        <v>0.76200000000000001</v>
      </c>
      <c r="I781" s="224"/>
      <c r="J781" s="225">
        <f>ROUND(I781*H781,2)</f>
        <v>0</v>
      </c>
      <c r="K781" s="226"/>
      <c r="L781" s="44"/>
      <c r="M781" s="227" t="s">
        <v>1</v>
      </c>
      <c r="N781" s="228" t="s">
        <v>41</v>
      </c>
      <c r="O781" s="91"/>
      <c r="P781" s="229">
        <f>O781*H781</f>
        <v>0</v>
      </c>
      <c r="Q781" s="229">
        <v>0</v>
      </c>
      <c r="R781" s="229">
        <f>Q781*H781</f>
        <v>0</v>
      </c>
      <c r="S781" s="229">
        <v>0</v>
      </c>
      <c r="T781" s="230">
        <f>S781*H781</f>
        <v>0</v>
      </c>
      <c r="U781" s="38"/>
      <c r="V781" s="38"/>
      <c r="W781" s="38"/>
      <c r="X781" s="38"/>
      <c r="Y781" s="38"/>
      <c r="Z781" s="38"/>
      <c r="AA781" s="38"/>
      <c r="AB781" s="38"/>
      <c r="AC781" s="38"/>
      <c r="AD781" s="38"/>
      <c r="AE781" s="38"/>
      <c r="AR781" s="231" t="s">
        <v>179</v>
      </c>
      <c r="AT781" s="231" t="s">
        <v>141</v>
      </c>
      <c r="AU781" s="231" t="s">
        <v>86</v>
      </c>
      <c r="AY781" s="17" t="s">
        <v>138</v>
      </c>
      <c r="BE781" s="232">
        <f>IF(N781="základní",J781,0)</f>
        <v>0</v>
      </c>
      <c r="BF781" s="232">
        <f>IF(N781="snížená",J781,0)</f>
        <v>0</v>
      </c>
      <c r="BG781" s="232">
        <f>IF(N781="zákl. přenesená",J781,0)</f>
        <v>0</v>
      </c>
      <c r="BH781" s="232">
        <f>IF(N781="sníž. přenesená",J781,0)</f>
        <v>0</v>
      </c>
      <c r="BI781" s="232">
        <f>IF(N781="nulová",J781,0)</f>
        <v>0</v>
      </c>
      <c r="BJ781" s="17" t="s">
        <v>84</v>
      </c>
      <c r="BK781" s="232">
        <f>ROUND(I781*H781,2)</f>
        <v>0</v>
      </c>
      <c r="BL781" s="17" t="s">
        <v>179</v>
      </c>
      <c r="BM781" s="231" t="s">
        <v>867</v>
      </c>
    </row>
    <row r="782" s="2" customFormat="1">
      <c r="A782" s="38"/>
      <c r="B782" s="39"/>
      <c r="C782" s="40"/>
      <c r="D782" s="233" t="s">
        <v>147</v>
      </c>
      <c r="E782" s="40"/>
      <c r="F782" s="234" t="s">
        <v>868</v>
      </c>
      <c r="G782" s="40"/>
      <c r="H782" s="40"/>
      <c r="I782" s="235"/>
      <c r="J782" s="40"/>
      <c r="K782" s="40"/>
      <c r="L782" s="44"/>
      <c r="M782" s="236"/>
      <c r="N782" s="237"/>
      <c r="O782" s="91"/>
      <c r="P782" s="91"/>
      <c r="Q782" s="91"/>
      <c r="R782" s="91"/>
      <c r="S782" s="91"/>
      <c r="T782" s="92"/>
      <c r="U782" s="38"/>
      <c r="V782" s="38"/>
      <c r="W782" s="38"/>
      <c r="X782" s="38"/>
      <c r="Y782" s="38"/>
      <c r="Z782" s="38"/>
      <c r="AA782" s="38"/>
      <c r="AB782" s="38"/>
      <c r="AC782" s="38"/>
      <c r="AD782" s="38"/>
      <c r="AE782" s="38"/>
      <c r="AT782" s="17" t="s">
        <v>147</v>
      </c>
      <c r="AU782" s="17" t="s">
        <v>86</v>
      </c>
    </row>
    <row r="783" s="2" customFormat="1">
      <c r="A783" s="38"/>
      <c r="B783" s="39"/>
      <c r="C783" s="40"/>
      <c r="D783" s="238" t="s">
        <v>149</v>
      </c>
      <c r="E783" s="40"/>
      <c r="F783" s="239" t="s">
        <v>869</v>
      </c>
      <c r="G783" s="40"/>
      <c r="H783" s="40"/>
      <c r="I783" s="235"/>
      <c r="J783" s="40"/>
      <c r="K783" s="40"/>
      <c r="L783" s="44"/>
      <c r="M783" s="236"/>
      <c r="N783" s="237"/>
      <c r="O783" s="91"/>
      <c r="P783" s="91"/>
      <c r="Q783" s="91"/>
      <c r="R783" s="91"/>
      <c r="S783" s="91"/>
      <c r="T783" s="92"/>
      <c r="U783" s="38"/>
      <c r="V783" s="38"/>
      <c r="W783" s="38"/>
      <c r="X783" s="38"/>
      <c r="Y783" s="38"/>
      <c r="Z783" s="38"/>
      <c r="AA783" s="38"/>
      <c r="AB783" s="38"/>
      <c r="AC783" s="38"/>
      <c r="AD783" s="38"/>
      <c r="AE783" s="38"/>
      <c r="AT783" s="17" t="s">
        <v>149</v>
      </c>
      <c r="AU783" s="17" t="s">
        <v>86</v>
      </c>
    </row>
    <row r="784" s="12" customFormat="1" ht="22.8" customHeight="1">
      <c r="A784" s="12"/>
      <c r="B784" s="203"/>
      <c r="C784" s="204"/>
      <c r="D784" s="205" t="s">
        <v>75</v>
      </c>
      <c r="E784" s="217" t="s">
        <v>870</v>
      </c>
      <c r="F784" s="217" t="s">
        <v>871</v>
      </c>
      <c r="G784" s="204"/>
      <c r="H784" s="204"/>
      <c r="I784" s="207"/>
      <c r="J784" s="218">
        <f>BK784</f>
        <v>0</v>
      </c>
      <c r="K784" s="204"/>
      <c r="L784" s="209"/>
      <c r="M784" s="210"/>
      <c r="N784" s="211"/>
      <c r="O784" s="211"/>
      <c r="P784" s="212">
        <f>SUM(P785:P793)</f>
        <v>0</v>
      </c>
      <c r="Q784" s="211"/>
      <c r="R784" s="212">
        <f>SUM(R785:R793)</f>
        <v>0.00189</v>
      </c>
      <c r="S784" s="211"/>
      <c r="T784" s="213">
        <f>SUM(T785:T793)</f>
        <v>0</v>
      </c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R784" s="214" t="s">
        <v>86</v>
      </c>
      <c r="AT784" s="215" t="s">
        <v>75</v>
      </c>
      <c r="AU784" s="215" t="s">
        <v>84</v>
      </c>
      <c r="AY784" s="214" t="s">
        <v>138</v>
      </c>
      <c r="BK784" s="216">
        <f>SUM(BK785:BK793)</f>
        <v>0</v>
      </c>
    </row>
    <row r="785" s="2" customFormat="1" ht="16.5" customHeight="1">
      <c r="A785" s="38"/>
      <c r="B785" s="39"/>
      <c r="C785" s="219" t="s">
        <v>872</v>
      </c>
      <c r="D785" s="219" t="s">
        <v>141</v>
      </c>
      <c r="E785" s="220" t="s">
        <v>873</v>
      </c>
      <c r="F785" s="221" t="s">
        <v>874</v>
      </c>
      <c r="G785" s="222" t="s">
        <v>144</v>
      </c>
      <c r="H785" s="223">
        <v>7</v>
      </c>
      <c r="I785" s="224"/>
      <c r="J785" s="225">
        <f>ROUND(I785*H785,2)</f>
        <v>0</v>
      </c>
      <c r="K785" s="226"/>
      <c r="L785" s="44"/>
      <c r="M785" s="227" t="s">
        <v>1</v>
      </c>
      <c r="N785" s="228" t="s">
        <v>41</v>
      </c>
      <c r="O785" s="91"/>
      <c r="P785" s="229">
        <f>O785*H785</f>
        <v>0</v>
      </c>
      <c r="Q785" s="229">
        <v>0.00027</v>
      </c>
      <c r="R785" s="229">
        <f>Q785*H785</f>
        <v>0.00189</v>
      </c>
      <c r="S785" s="229">
        <v>0</v>
      </c>
      <c r="T785" s="230">
        <f>S785*H785</f>
        <v>0</v>
      </c>
      <c r="U785" s="38"/>
      <c r="V785" s="38"/>
      <c r="W785" s="38"/>
      <c r="X785" s="38"/>
      <c r="Y785" s="38"/>
      <c r="Z785" s="38"/>
      <c r="AA785" s="38"/>
      <c r="AB785" s="38"/>
      <c r="AC785" s="38"/>
      <c r="AD785" s="38"/>
      <c r="AE785" s="38"/>
      <c r="AR785" s="231" t="s">
        <v>179</v>
      </c>
      <c r="AT785" s="231" t="s">
        <v>141</v>
      </c>
      <c r="AU785" s="231" t="s">
        <v>86</v>
      </c>
      <c r="AY785" s="17" t="s">
        <v>138</v>
      </c>
      <c r="BE785" s="232">
        <f>IF(N785="základní",J785,0)</f>
        <v>0</v>
      </c>
      <c r="BF785" s="232">
        <f>IF(N785="snížená",J785,0)</f>
        <v>0</v>
      </c>
      <c r="BG785" s="232">
        <f>IF(N785="zákl. přenesená",J785,0)</f>
        <v>0</v>
      </c>
      <c r="BH785" s="232">
        <f>IF(N785="sníž. přenesená",J785,0)</f>
        <v>0</v>
      </c>
      <c r="BI785" s="232">
        <f>IF(N785="nulová",J785,0)</f>
        <v>0</v>
      </c>
      <c r="BJ785" s="17" t="s">
        <v>84</v>
      </c>
      <c r="BK785" s="232">
        <f>ROUND(I785*H785,2)</f>
        <v>0</v>
      </c>
      <c r="BL785" s="17" t="s">
        <v>179</v>
      </c>
      <c r="BM785" s="231" t="s">
        <v>875</v>
      </c>
    </row>
    <row r="786" s="2" customFormat="1">
      <c r="A786" s="38"/>
      <c r="B786" s="39"/>
      <c r="C786" s="40"/>
      <c r="D786" s="233" t="s">
        <v>147</v>
      </c>
      <c r="E786" s="40"/>
      <c r="F786" s="234" t="s">
        <v>876</v>
      </c>
      <c r="G786" s="40"/>
      <c r="H786" s="40"/>
      <c r="I786" s="235"/>
      <c r="J786" s="40"/>
      <c r="K786" s="40"/>
      <c r="L786" s="44"/>
      <c r="M786" s="236"/>
      <c r="N786" s="237"/>
      <c r="O786" s="91"/>
      <c r="P786" s="91"/>
      <c r="Q786" s="91"/>
      <c r="R786" s="91"/>
      <c r="S786" s="91"/>
      <c r="T786" s="92"/>
      <c r="U786" s="38"/>
      <c r="V786" s="38"/>
      <c r="W786" s="38"/>
      <c r="X786" s="38"/>
      <c r="Y786" s="38"/>
      <c r="Z786" s="38"/>
      <c r="AA786" s="38"/>
      <c r="AB786" s="38"/>
      <c r="AC786" s="38"/>
      <c r="AD786" s="38"/>
      <c r="AE786" s="38"/>
      <c r="AT786" s="17" t="s">
        <v>147</v>
      </c>
      <c r="AU786" s="17" t="s">
        <v>86</v>
      </c>
    </row>
    <row r="787" s="2" customFormat="1">
      <c r="A787" s="38"/>
      <c r="B787" s="39"/>
      <c r="C787" s="40"/>
      <c r="D787" s="238" t="s">
        <v>149</v>
      </c>
      <c r="E787" s="40"/>
      <c r="F787" s="239" t="s">
        <v>877</v>
      </c>
      <c r="G787" s="40"/>
      <c r="H787" s="40"/>
      <c r="I787" s="235"/>
      <c r="J787" s="40"/>
      <c r="K787" s="40"/>
      <c r="L787" s="44"/>
      <c r="M787" s="236"/>
      <c r="N787" s="237"/>
      <c r="O787" s="91"/>
      <c r="P787" s="91"/>
      <c r="Q787" s="91"/>
      <c r="R787" s="91"/>
      <c r="S787" s="91"/>
      <c r="T787" s="92"/>
      <c r="U787" s="38"/>
      <c r="V787" s="38"/>
      <c r="W787" s="38"/>
      <c r="X787" s="38"/>
      <c r="Y787" s="38"/>
      <c r="Z787" s="38"/>
      <c r="AA787" s="38"/>
      <c r="AB787" s="38"/>
      <c r="AC787" s="38"/>
      <c r="AD787" s="38"/>
      <c r="AE787" s="38"/>
      <c r="AT787" s="17" t="s">
        <v>149</v>
      </c>
      <c r="AU787" s="17" t="s">
        <v>86</v>
      </c>
    </row>
    <row r="788" s="13" customFormat="1">
      <c r="A788" s="13"/>
      <c r="B788" s="240"/>
      <c r="C788" s="241"/>
      <c r="D788" s="233" t="s">
        <v>177</v>
      </c>
      <c r="E788" s="242" t="s">
        <v>1</v>
      </c>
      <c r="F788" s="243" t="s">
        <v>178</v>
      </c>
      <c r="G788" s="241"/>
      <c r="H788" s="242" t="s">
        <v>1</v>
      </c>
      <c r="I788" s="244"/>
      <c r="J788" s="241"/>
      <c r="K788" s="241"/>
      <c r="L788" s="245"/>
      <c r="M788" s="246"/>
      <c r="N788" s="247"/>
      <c r="O788" s="247"/>
      <c r="P788" s="247"/>
      <c r="Q788" s="247"/>
      <c r="R788" s="247"/>
      <c r="S788" s="247"/>
      <c r="T788" s="248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49" t="s">
        <v>177</v>
      </c>
      <c r="AU788" s="249" t="s">
        <v>86</v>
      </c>
      <c r="AV788" s="13" t="s">
        <v>84</v>
      </c>
      <c r="AW788" s="13" t="s">
        <v>32</v>
      </c>
      <c r="AX788" s="13" t="s">
        <v>76</v>
      </c>
      <c r="AY788" s="249" t="s">
        <v>138</v>
      </c>
    </row>
    <row r="789" s="14" customFormat="1">
      <c r="A789" s="14"/>
      <c r="B789" s="250"/>
      <c r="C789" s="251"/>
      <c r="D789" s="233" t="s">
        <v>177</v>
      </c>
      <c r="E789" s="252" t="s">
        <v>1</v>
      </c>
      <c r="F789" s="253" t="s">
        <v>189</v>
      </c>
      <c r="G789" s="251"/>
      <c r="H789" s="254">
        <v>7</v>
      </c>
      <c r="I789" s="255"/>
      <c r="J789" s="251"/>
      <c r="K789" s="251"/>
      <c r="L789" s="256"/>
      <c r="M789" s="257"/>
      <c r="N789" s="258"/>
      <c r="O789" s="258"/>
      <c r="P789" s="258"/>
      <c r="Q789" s="258"/>
      <c r="R789" s="258"/>
      <c r="S789" s="258"/>
      <c r="T789" s="259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60" t="s">
        <v>177</v>
      </c>
      <c r="AU789" s="260" t="s">
        <v>86</v>
      </c>
      <c r="AV789" s="14" t="s">
        <v>86</v>
      </c>
      <c r="AW789" s="14" t="s">
        <v>32</v>
      </c>
      <c r="AX789" s="14" t="s">
        <v>76</v>
      </c>
      <c r="AY789" s="260" t="s">
        <v>138</v>
      </c>
    </row>
    <row r="790" s="15" customFormat="1">
      <c r="A790" s="15"/>
      <c r="B790" s="261"/>
      <c r="C790" s="262"/>
      <c r="D790" s="233" t="s">
        <v>177</v>
      </c>
      <c r="E790" s="263" t="s">
        <v>1</v>
      </c>
      <c r="F790" s="264" t="s">
        <v>180</v>
      </c>
      <c r="G790" s="262"/>
      <c r="H790" s="265">
        <v>7</v>
      </c>
      <c r="I790" s="266"/>
      <c r="J790" s="262"/>
      <c r="K790" s="262"/>
      <c r="L790" s="267"/>
      <c r="M790" s="268"/>
      <c r="N790" s="269"/>
      <c r="O790" s="269"/>
      <c r="P790" s="269"/>
      <c r="Q790" s="269"/>
      <c r="R790" s="269"/>
      <c r="S790" s="269"/>
      <c r="T790" s="270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  <c r="AE790" s="15"/>
      <c r="AT790" s="271" t="s">
        <v>177</v>
      </c>
      <c r="AU790" s="271" t="s">
        <v>86</v>
      </c>
      <c r="AV790" s="15" t="s">
        <v>145</v>
      </c>
      <c r="AW790" s="15" t="s">
        <v>32</v>
      </c>
      <c r="AX790" s="15" t="s">
        <v>84</v>
      </c>
      <c r="AY790" s="271" t="s">
        <v>138</v>
      </c>
    </row>
    <row r="791" s="2" customFormat="1" ht="24.15" customHeight="1">
      <c r="A791" s="38"/>
      <c r="B791" s="39"/>
      <c r="C791" s="219" t="s">
        <v>878</v>
      </c>
      <c r="D791" s="219" t="s">
        <v>141</v>
      </c>
      <c r="E791" s="220" t="s">
        <v>879</v>
      </c>
      <c r="F791" s="221" t="s">
        <v>880</v>
      </c>
      <c r="G791" s="222" t="s">
        <v>192</v>
      </c>
      <c r="H791" s="223">
        <v>0.002</v>
      </c>
      <c r="I791" s="224"/>
      <c r="J791" s="225">
        <f>ROUND(I791*H791,2)</f>
        <v>0</v>
      </c>
      <c r="K791" s="226"/>
      <c r="L791" s="44"/>
      <c r="M791" s="227" t="s">
        <v>1</v>
      </c>
      <c r="N791" s="228" t="s">
        <v>41</v>
      </c>
      <c r="O791" s="91"/>
      <c r="P791" s="229">
        <f>O791*H791</f>
        <v>0</v>
      </c>
      <c r="Q791" s="229">
        <v>0</v>
      </c>
      <c r="R791" s="229">
        <f>Q791*H791</f>
        <v>0</v>
      </c>
      <c r="S791" s="229">
        <v>0</v>
      </c>
      <c r="T791" s="230">
        <f>S791*H791</f>
        <v>0</v>
      </c>
      <c r="U791" s="38"/>
      <c r="V791" s="38"/>
      <c r="W791" s="38"/>
      <c r="X791" s="38"/>
      <c r="Y791" s="38"/>
      <c r="Z791" s="38"/>
      <c r="AA791" s="38"/>
      <c r="AB791" s="38"/>
      <c r="AC791" s="38"/>
      <c r="AD791" s="38"/>
      <c r="AE791" s="38"/>
      <c r="AR791" s="231" t="s">
        <v>179</v>
      </c>
      <c r="AT791" s="231" t="s">
        <v>141</v>
      </c>
      <c r="AU791" s="231" t="s">
        <v>86</v>
      </c>
      <c r="AY791" s="17" t="s">
        <v>138</v>
      </c>
      <c r="BE791" s="232">
        <f>IF(N791="základní",J791,0)</f>
        <v>0</v>
      </c>
      <c r="BF791" s="232">
        <f>IF(N791="snížená",J791,0)</f>
        <v>0</v>
      </c>
      <c r="BG791" s="232">
        <f>IF(N791="zákl. přenesená",J791,0)</f>
        <v>0</v>
      </c>
      <c r="BH791" s="232">
        <f>IF(N791="sníž. přenesená",J791,0)</f>
        <v>0</v>
      </c>
      <c r="BI791" s="232">
        <f>IF(N791="nulová",J791,0)</f>
        <v>0</v>
      </c>
      <c r="BJ791" s="17" t="s">
        <v>84</v>
      </c>
      <c r="BK791" s="232">
        <f>ROUND(I791*H791,2)</f>
        <v>0</v>
      </c>
      <c r="BL791" s="17" t="s">
        <v>179</v>
      </c>
      <c r="BM791" s="231" t="s">
        <v>881</v>
      </c>
    </row>
    <row r="792" s="2" customFormat="1">
      <c r="A792" s="38"/>
      <c r="B792" s="39"/>
      <c r="C792" s="40"/>
      <c r="D792" s="233" t="s">
        <v>147</v>
      </c>
      <c r="E792" s="40"/>
      <c r="F792" s="234" t="s">
        <v>882</v>
      </c>
      <c r="G792" s="40"/>
      <c r="H792" s="40"/>
      <c r="I792" s="235"/>
      <c r="J792" s="40"/>
      <c r="K792" s="40"/>
      <c r="L792" s="44"/>
      <c r="M792" s="236"/>
      <c r="N792" s="237"/>
      <c r="O792" s="91"/>
      <c r="P792" s="91"/>
      <c r="Q792" s="91"/>
      <c r="R792" s="91"/>
      <c r="S792" s="91"/>
      <c r="T792" s="92"/>
      <c r="U792" s="38"/>
      <c r="V792" s="38"/>
      <c r="W792" s="38"/>
      <c r="X792" s="38"/>
      <c r="Y792" s="38"/>
      <c r="Z792" s="38"/>
      <c r="AA792" s="38"/>
      <c r="AB792" s="38"/>
      <c r="AC792" s="38"/>
      <c r="AD792" s="38"/>
      <c r="AE792" s="38"/>
      <c r="AT792" s="17" t="s">
        <v>147</v>
      </c>
      <c r="AU792" s="17" t="s">
        <v>86</v>
      </c>
    </row>
    <row r="793" s="2" customFormat="1">
      <c r="A793" s="38"/>
      <c r="B793" s="39"/>
      <c r="C793" s="40"/>
      <c r="D793" s="238" t="s">
        <v>149</v>
      </c>
      <c r="E793" s="40"/>
      <c r="F793" s="239" t="s">
        <v>883</v>
      </c>
      <c r="G793" s="40"/>
      <c r="H793" s="40"/>
      <c r="I793" s="235"/>
      <c r="J793" s="40"/>
      <c r="K793" s="40"/>
      <c r="L793" s="44"/>
      <c r="M793" s="236"/>
      <c r="N793" s="237"/>
      <c r="O793" s="91"/>
      <c r="P793" s="91"/>
      <c r="Q793" s="91"/>
      <c r="R793" s="91"/>
      <c r="S793" s="91"/>
      <c r="T793" s="92"/>
      <c r="U793" s="38"/>
      <c r="V793" s="38"/>
      <c r="W793" s="38"/>
      <c r="X793" s="38"/>
      <c r="Y793" s="38"/>
      <c r="Z793" s="38"/>
      <c r="AA793" s="38"/>
      <c r="AB793" s="38"/>
      <c r="AC793" s="38"/>
      <c r="AD793" s="38"/>
      <c r="AE793" s="38"/>
      <c r="AT793" s="17" t="s">
        <v>149</v>
      </c>
      <c r="AU793" s="17" t="s">
        <v>86</v>
      </c>
    </row>
    <row r="794" s="12" customFormat="1" ht="22.8" customHeight="1">
      <c r="A794" s="12"/>
      <c r="B794" s="203"/>
      <c r="C794" s="204"/>
      <c r="D794" s="205" t="s">
        <v>75</v>
      </c>
      <c r="E794" s="217" t="s">
        <v>884</v>
      </c>
      <c r="F794" s="217" t="s">
        <v>885</v>
      </c>
      <c r="G794" s="204"/>
      <c r="H794" s="204"/>
      <c r="I794" s="207"/>
      <c r="J794" s="218">
        <f>BK794</f>
        <v>0</v>
      </c>
      <c r="K794" s="204"/>
      <c r="L794" s="209"/>
      <c r="M794" s="210"/>
      <c r="N794" s="211"/>
      <c r="O794" s="211"/>
      <c r="P794" s="212">
        <f>SUM(P795:P802)</f>
        <v>0</v>
      </c>
      <c r="Q794" s="211"/>
      <c r="R794" s="212">
        <f>SUM(R795:R802)</f>
        <v>0</v>
      </c>
      <c r="S794" s="211"/>
      <c r="T794" s="213">
        <f>SUM(T795:T802)</f>
        <v>0</v>
      </c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R794" s="214" t="s">
        <v>86</v>
      </c>
      <c r="AT794" s="215" t="s">
        <v>75</v>
      </c>
      <c r="AU794" s="215" t="s">
        <v>84</v>
      </c>
      <c r="AY794" s="214" t="s">
        <v>138</v>
      </c>
      <c r="BK794" s="216">
        <f>SUM(BK795:BK802)</f>
        <v>0</v>
      </c>
    </row>
    <row r="795" s="2" customFormat="1" ht="24.15" customHeight="1">
      <c r="A795" s="38"/>
      <c r="B795" s="39"/>
      <c r="C795" s="219" t="s">
        <v>886</v>
      </c>
      <c r="D795" s="219" t="s">
        <v>141</v>
      </c>
      <c r="E795" s="220" t="s">
        <v>887</v>
      </c>
      <c r="F795" s="221" t="s">
        <v>888</v>
      </c>
      <c r="G795" s="222" t="s">
        <v>220</v>
      </c>
      <c r="H795" s="223">
        <v>80</v>
      </c>
      <c r="I795" s="224"/>
      <c r="J795" s="225">
        <f>ROUND(I795*H795,2)</f>
        <v>0</v>
      </c>
      <c r="K795" s="226"/>
      <c r="L795" s="44"/>
      <c r="M795" s="227" t="s">
        <v>1</v>
      </c>
      <c r="N795" s="228" t="s">
        <v>41</v>
      </c>
      <c r="O795" s="91"/>
      <c r="P795" s="229">
        <f>O795*H795</f>
        <v>0</v>
      </c>
      <c r="Q795" s="229">
        <v>0</v>
      </c>
      <c r="R795" s="229">
        <f>Q795*H795</f>
        <v>0</v>
      </c>
      <c r="S795" s="229">
        <v>0</v>
      </c>
      <c r="T795" s="230">
        <f>S795*H795</f>
        <v>0</v>
      </c>
      <c r="U795" s="38"/>
      <c r="V795" s="38"/>
      <c r="W795" s="38"/>
      <c r="X795" s="38"/>
      <c r="Y795" s="38"/>
      <c r="Z795" s="38"/>
      <c r="AA795" s="38"/>
      <c r="AB795" s="38"/>
      <c r="AC795" s="38"/>
      <c r="AD795" s="38"/>
      <c r="AE795" s="38"/>
      <c r="AR795" s="231" t="s">
        <v>179</v>
      </c>
      <c r="AT795" s="231" t="s">
        <v>141</v>
      </c>
      <c r="AU795" s="231" t="s">
        <v>86</v>
      </c>
      <c r="AY795" s="17" t="s">
        <v>138</v>
      </c>
      <c r="BE795" s="232">
        <f>IF(N795="základní",J795,0)</f>
        <v>0</v>
      </c>
      <c r="BF795" s="232">
        <f>IF(N795="snížená",J795,0)</f>
        <v>0</v>
      </c>
      <c r="BG795" s="232">
        <f>IF(N795="zákl. přenesená",J795,0)</f>
        <v>0</v>
      </c>
      <c r="BH795" s="232">
        <f>IF(N795="sníž. přenesená",J795,0)</f>
        <v>0</v>
      </c>
      <c r="BI795" s="232">
        <f>IF(N795="nulová",J795,0)</f>
        <v>0</v>
      </c>
      <c r="BJ795" s="17" t="s">
        <v>84</v>
      </c>
      <c r="BK795" s="232">
        <f>ROUND(I795*H795,2)</f>
        <v>0</v>
      </c>
      <c r="BL795" s="17" t="s">
        <v>179</v>
      </c>
      <c r="BM795" s="231" t="s">
        <v>889</v>
      </c>
    </row>
    <row r="796" s="2" customFormat="1">
      <c r="A796" s="38"/>
      <c r="B796" s="39"/>
      <c r="C796" s="40"/>
      <c r="D796" s="233" t="s">
        <v>147</v>
      </c>
      <c r="E796" s="40"/>
      <c r="F796" s="234" t="s">
        <v>890</v>
      </c>
      <c r="G796" s="40"/>
      <c r="H796" s="40"/>
      <c r="I796" s="235"/>
      <c r="J796" s="40"/>
      <c r="K796" s="40"/>
      <c r="L796" s="44"/>
      <c r="M796" s="236"/>
      <c r="N796" s="237"/>
      <c r="O796" s="91"/>
      <c r="P796" s="91"/>
      <c r="Q796" s="91"/>
      <c r="R796" s="91"/>
      <c r="S796" s="91"/>
      <c r="T796" s="92"/>
      <c r="U796" s="38"/>
      <c r="V796" s="38"/>
      <c r="W796" s="38"/>
      <c r="X796" s="38"/>
      <c r="Y796" s="38"/>
      <c r="Z796" s="38"/>
      <c r="AA796" s="38"/>
      <c r="AB796" s="38"/>
      <c r="AC796" s="38"/>
      <c r="AD796" s="38"/>
      <c r="AE796" s="38"/>
      <c r="AT796" s="17" t="s">
        <v>147</v>
      </c>
      <c r="AU796" s="17" t="s">
        <v>86</v>
      </c>
    </row>
    <row r="797" s="2" customFormat="1">
      <c r="A797" s="38"/>
      <c r="B797" s="39"/>
      <c r="C797" s="40"/>
      <c r="D797" s="238" t="s">
        <v>149</v>
      </c>
      <c r="E797" s="40"/>
      <c r="F797" s="239" t="s">
        <v>891</v>
      </c>
      <c r="G797" s="40"/>
      <c r="H797" s="40"/>
      <c r="I797" s="235"/>
      <c r="J797" s="40"/>
      <c r="K797" s="40"/>
      <c r="L797" s="44"/>
      <c r="M797" s="236"/>
      <c r="N797" s="237"/>
      <c r="O797" s="91"/>
      <c r="P797" s="91"/>
      <c r="Q797" s="91"/>
      <c r="R797" s="91"/>
      <c r="S797" s="91"/>
      <c r="T797" s="92"/>
      <c r="U797" s="38"/>
      <c r="V797" s="38"/>
      <c r="W797" s="38"/>
      <c r="X797" s="38"/>
      <c r="Y797" s="38"/>
      <c r="Z797" s="38"/>
      <c r="AA797" s="38"/>
      <c r="AB797" s="38"/>
      <c r="AC797" s="38"/>
      <c r="AD797" s="38"/>
      <c r="AE797" s="38"/>
      <c r="AT797" s="17" t="s">
        <v>149</v>
      </c>
      <c r="AU797" s="17" t="s">
        <v>86</v>
      </c>
    </row>
    <row r="798" s="13" customFormat="1">
      <c r="A798" s="13"/>
      <c r="B798" s="240"/>
      <c r="C798" s="241"/>
      <c r="D798" s="233" t="s">
        <v>177</v>
      </c>
      <c r="E798" s="242" t="s">
        <v>1</v>
      </c>
      <c r="F798" s="243" t="s">
        <v>178</v>
      </c>
      <c r="G798" s="241"/>
      <c r="H798" s="242" t="s">
        <v>1</v>
      </c>
      <c r="I798" s="244"/>
      <c r="J798" s="241"/>
      <c r="K798" s="241"/>
      <c r="L798" s="245"/>
      <c r="M798" s="246"/>
      <c r="N798" s="247"/>
      <c r="O798" s="247"/>
      <c r="P798" s="247"/>
      <c r="Q798" s="247"/>
      <c r="R798" s="247"/>
      <c r="S798" s="247"/>
      <c r="T798" s="248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49" t="s">
        <v>177</v>
      </c>
      <c r="AU798" s="249" t="s">
        <v>86</v>
      </c>
      <c r="AV798" s="13" t="s">
        <v>84</v>
      </c>
      <c r="AW798" s="13" t="s">
        <v>32</v>
      </c>
      <c r="AX798" s="13" t="s">
        <v>76</v>
      </c>
      <c r="AY798" s="249" t="s">
        <v>138</v>
      </c>
    </row>
    <row r="799" s="14" customFormat="1">
      <c r="A799" s="14"/>
      <c r="B799" s="250"/>
      <c r="C799" s="251"/>
      <c r="D799" s="233" t="s">
        <v>177</v>
      </c>
      <c r="E799" s="252" t="s">
        <v>1</v>
      </c>
      <c r="F799" s="253" t="s">
        <v>643</v>
      </c>
      <c r="G799" s="251"/>
      <c r="H799" s="254">
        <v>80</v>
      </c>
      <c r="I799" s="255"/>
      <c r="J799" s="251"/>
      <c r="K799" s="251"/>
      <c r="L799" s="256"/>
      <c r="M799" s="257"/>
      <c r="N799" s="258"/>
      <c r="O799" s="258"/>
      <c r="P799" s="258"/>
      <c r="Q799" s="258"/>
      <c r="R799" s="258"/>
      <c r="S799" s="258"/>
      <c r="T799" s="259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60" t="s">
        <v>177</v>
      </c>
      <c r="AU799" s="260" t="s">
        <v>86</v>
      </c>
      <c r="AV799" s="14" t="s">
        <v>86</v>
      </c>
      <c r="AW799" s="14" t="s">
        <v>32</v>
      </c>
      <c r="AX799" s="14" t="s">
        <v>76</v>
      </c>
      <c r="AY799" s="260" t="s">
        <v>138</v>
      </c>
    </row>
    <row r="800" s="15" customFormat="1">
      <c r="A800" s="15"/>
      <c r="B800" s="261"/>
      <c r="C800" s="262"/>
      <c r="D800" s="233" t="s">
        <v>177</v>
      </c>
      <c r="E800" s="263" t="s">
        <v>1</v>
      </c>
      <c r="F800" s="264" t="s">
        <v>180</v>
      </c>
      <c r="G800" s="262"/>
      <c r="H800" s="265">
        <v>80</v>
      </c>
      <c r="I800" s="266"/>
      <c r="J800" s="262"/>
      <c r="K800" s="262"/>
      <c r="L800" s="267"/>
      <c r="M800" s="268"/>
      <c r="N800" s="269"/>
      <c r="O800" s="269"/>
      <c r="P800" s="269"/>
      <c r="Q800" s="269"/>
      <c r="R800" s="269"/>
      <c r="S800" s="269"/>
      <c r="T800" s="270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71" t="s">
        <v>177</v>
      </c>
      <c r="AU800" s="271" t="s">
        <v>86</v>
      </c>
      <c r="AV800" s="15" t="s">
        <v>145</v>
      </c>
      <c r="AW800" s="15" t="s">
        <v>32</v>
      </c>
      <c r="AX800" s="15" t="s">
        <v>84</v>
      </c>
      <c r="AY800" s="271" t="s">
        <v>138</v>
      </c>
    </row>
    <row r="801" s="2" customFormat="1" ht="16.5" customHeight="1">
      <c r="A801" s="38"/>
      <c r="B801" s="39"/>
      <c r="C801" s="272" t="s">
        <v>892</v>
      </c>
      <c r="D801" s="272" t="s">
        <v>229</v>
      </c>
      <c r="E801" s="273" t="s">
        <v>893</v>
      </c>
      <c r="F801" s="274" t="s">
        <v>894</v>
      </c>
      <c r="G801" s="275" t="s">
        <v>220</v>
      </c>
      <c r="H801" s="276">
        <v>80</v>
      </c>
      <c r="I801" s="277"/>
      <c r="J801" s="278">
        <f>ROUND(I801*H801,2)</f>
        <v>0</v>
      </c>
      <c r="K801" s="279"/>
      <c r="L801" s="280"/>
      <c r="M801" s="281" t="s">
        <v>1</v>
      </c>
      <c r="N801" s="282" t="s">
        <v>41</v>
      </c>
      <c r="O801" s="91"/>
      <c r="P801" s="229">
        <f>O801*H801</f>
        <v>0</v>
      </c>
      <c r="Q801" s="229">
        <v>0</v>
      </c>
      <c r="R801" s="229">
        <f>Q801*H801</f>
        <v>0</v>
      </c>
      <c r="S801" s="229">
        <v>0</v>
      </c>
      <c r="T801" s="230">
        <f>S801*H801</f>
        <v>0</v>
      </c>
      <c r="U801" s="38"/>
      <c r="V801" s="38"/>
      <c r="W801" s="38"/>
      <c r="X801" s="38"/>
      <c r="Y801" s="38"/>
      <c r="Z801" s="38"/>
      <c r="AA801" s="38"/>
      <c r="AB801" s="38"/>
      <c r="AC801" s="38"/>
      <c r="AD801" s="38"/>
      <c r="AE801" s="38"/>
      <c r="AR801" s="231" t="s">
        <v>232</v>
      </c>
      <c r="AT801" s="231" t="s">
        <v>229</v>
      </c>
      <c r="AU801" s="231" t="s">
        <v>86</v>
      </c>
      <c r="AY801" s="17" t="s">
        <v>138</v>
      </c>
      <c r="BE801" s="232">
        <f>IF(N801="základní",J801,0)</f>
        <v>0</v>
      </c>
      <c r="BF801" s="232">
        <f>IF(N801="snížená",J801,0)</f>
        <v>0</v>
      </c>
      <c r="BG801" s="232">
        <f>IF(N801="zákl. přenesená",J801,0)</f>
        <v>0</v>
      </c>
      <c r="BH801" s="232">
        <f>IF(N801="sníž. přenesená",J801,0)</f>
        <v>0</v>
      </c>
      <c r="BI801" s="232">
        <f>IF(N801="nulová",J801,0)</f>
        <v>0</v>
      </c>
      <c r="BJ801" s="17" t="s">
        <v>84</v>
      </c>
      <c r="BK801" s="232">
        <f>ROUND(I801*H801,2)</f>
        <v>0</v>
      </c>
      <c r="BL801" s="17" t="s">
        <v>179</v>
      </c>
      <c r="BM801" s="231" t="s">
        <v>895</v>
      </c>
    </row>
    <row r="802" s="2" customFormat="1">
      <c r="A802" s="38"/>
      <c r="B802" s="39"/>
      <c r="C802" s="40"/>
      <c r="D802" s="233" t="s">
        <v>147</v>
      </c>
      <c r="E802" s="40"/>
      <c r="F802" s="234" t="s">
        <v>894</v>
      </c>
      <c r="G802" s="40"/>
      <c r="H802" s="40"/>
      <c r="I802" s="235"/>
      <c r="J802" s="40"/>
      <c r="K802" s="40"/>
      <c r="L802" s="44"/>
      <c r="M802" s="236"/>
      <c r="N802" s="237"/>
      <c r="O802" s="91"/>
      <c r="P802" s="91"/>
      <c r="Q802" s="91"/>
      <c r="R802" s="91"/>
      <c r="S802" s="91"/>
      <c r="T802" s="92"/>
      <c r="U802" s="38"/>
      <c r="V802" s="38"/>
      <c r="W802" s="38"/>
      <c r="X802" s="38"/>
      <c r="Y802" s="38"/>
      <c r="Z802" s="38"/>
      <c r="AA802" s="38"/>
      <c r="AB802" s="38"/>
      <c r="AC802" s="38"/>
      <c r="AD802" s="38"/>
      <c r="AE802" s="38"/>
      <c r="AT802" s="17" t="s">
        <v>147</v>
      </c>
      <c r="AU802" s="17" t="s">
        <v>86</v>
      </c>
    </row>
    <row r="803" s="12" customFormat="1" ht="22.8" customHeight="1">
      <c r="A803" s="12"/>
      <c r="B803" s="203"/>
      <c r="C803" s="204"/>
      <c r="D803" s="205" t="s">
        <v>75</v>
      </c>
      <c r="E803" s="217" t="s">
        <v>896</v>
      </c>
      <c r="F803" s="217" t="s">
        <v>897</v>
      </c>
      <c r="G803" s="204"/>
      <c r="H803" s="204"/>
      <c r="I803" s="207"/>
      <c r="J803" s="218">
        <f>BK803</f>
        <v>0</v>
      </c>
      <c r="K803" s="204"/>
      <c r="L803" s="209"/>
      <c r="M803" s="210"/>
      <c r="N803" s="211"/>
      <c r="O803" s="211"/>
      <c r="P803" s="212">
        <f>SUM(P804:P817)</f>
        <v>0</v>
      </c>
      <c r="Q803" s="211"/>
      <c r="R803" s="212">
        <f>SUM(R804:R817)</f>
        <v>0.0080499999999999999</v>
      </c>
      <c r="S803" s="211"/>
      <c r="T803" s="213">
        <f>SUM(T804:T817)</f>
        <v>0</v>
      </c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R803" s="214" t="s">
        <v>86</v>
      </c>
      <c r="AT803" s="215" t="s">
        <v>75</v>
      </c>
      <c r="AU803" s="215" t="s">
        <v>84</v>
      </c>
      <c r="AY803" s="214" t="s">
        <v>138</v>
      </c>
      <c r="BK803" s="216">
        <f>SUM(BK804:BK817)</f>
        <v>0</v>
      </c>
    </row>
    <row r="804" s="2" customFormat="1" ht="24.15" customHeight="1">
      <c r="A804" s="38"/>
      <c r="B804" s="39"/>
      <c r="C804" s="219" t="s">
        <v>380</v>
      </c>
      <c r="D804" s="219" t="s">
        <v>141</v>
      </c>
      <c r="E804" s="220" t="s">
        <v>898</v>
      </c>
      <c r="F804" s="221" t="s">
        <v>899</v>
      </c>
      <c r="G804" s="222" t="s">
        <v>900</v>
      </c>
      <c r="H804" s="223">
        <v>115</v>
      </c>
      <c r="I804" s="224"/>
      <c r="J804" s="225">
        <f>ROUND(I804*H804,2)</f>
        <v>0</v>
      </c>
      <c r="K804" s="226"/>
      <c r="L804" s="44"/>
      <c r="M804" s="227" t="s">
        <v>1</v>
      </c>
      <c r="N804" s="228" t="s">
        <v>41</v>
      </c>
      <c r="O804" s="91"/>
      <c r="P804" s="229">
        <f>O804*H804</f>
        <v>0</v>
      </c>
      <c r="Q804" s="229">
        <v>6.9999999999999994E-05</v>
      </c>
      <c r="R804" s="229">
        <f>Q804*H804</f>
        <v>0.0080499999999999999</v>
      </c>
      <c r="S804" s="229">
        <v>0</v>
      </c>
      <c r="T804" s="230">
        <f>S804*H804</f>
        <v>0</v>
      </c>
      <c r="U804" s="38"/>
      <c r="V804" s="38"/>
      <c r="W804" s="38"/>
      <c r="X804" s="38"/>
      <c r="Y804" s="38"/>
      <c r="Z804" s="38"/>
      <c r="AA804" s="38"/>
      <c r="AB804" s="38"/>
      <c r="AC804" s="38"/>
      <c r="AD804" s="38"/>
      <c r="AE804" s="38"/>
      <c r="AR804" s="231" t="s">
        <v>179</v>
      </c>
      <c r="AT804" s="231" t="s">
        <v>141</v>
      </c>
      <c r="AU804" s="231" t="s">
        <v>86</v>
      </c>
      <c r="AY804" s="17" t="s">
        <v>138</v>
      </c>
      <c r="BE804" s="232">
        <f>IF(N804="základní",J804,0)</f>
        <v>0</v>
      </c>
      <c r="BF804" s="232">
        <f>IF(N804="snížená",J804,0)</f>
        <v>0</v>
      </c>
      <c r="BG804" s="232">
        <f>IF(N804="zákl. přenesená",J804,0)</f>
        <v>0</v>
      </c>
      <c r="BH804" s="232">
        <f>IF(N804="sníž. přenesená",J804,0)</f>
        <v>0</v>
      </c>
      <c r="BI804" s="232">
        <f>IF(N804="nulová",J804,0)</f>
        <v>0</v>
      </c>
      <c r="BJ804" s="17" t="s">
        <v>84</v>
      </c>
      <c r="BK804" s="232">
        <f>ROUND(I804*H804,2)</f>
        <v>0</v>
      </c>
      <c r="BL804" s="17" t="s">
        <v>179</v>
      </c>
      <c r="BM804" s="231" t="s">
        <v>901</v>
      </c>
    </row>
    <row r="805" s="2" customFormat="1">
      <c r="A805" s="38"/>
      <c r="B805" s="39"/>
      <c r="C805" s="40"/>
      <c r="D805" s="233" t="s">
        <v>147</v>
      </c>
      <c r="E805" s="40"/>
      <c r="F805" s="234" t="s">
        <v>902</v>
      </c>
      <c r="G805" s="40"/>
      <c r="H805" s="40"/>
      <c r="I805" s="235"/>
      <c r="J805" s="40"/>
      <c r="K805" s="40"/>
      <c r="L805" s="44"/>
      <c r="M805" s="236"/>
      <c r="N805" s="237"/>
      <c r="O805" s="91"/>
      <c r="P805" s="91"/>
      <c r="Q805" s="91"/>
      <c r="R805" s="91"/>
      <c r="S805" s="91"/>
      <c r="T805" s="92"/>
      <c r="U805" s="38"/>
      <c r="V805" s="38"/>
      <c r="W805" s="38"/>
      <c r="X805" s="38"/>
      <c r="Y805" s="38"/>
      <c r="Z805" s="38"/>
      <c r="AA805" s="38"/>
      <c r="AB805" s="38"/>
      <c r="AC805" s="38"/>
      <c r="AD805" s="38"/>
      <c r="AE805" s="38"/>
      <c r="AT805" s="17" t="s">
        <v>147</v>
      </c>
      <c r="AU805" s="17" t="s">
        <v>86</v>
      </c>
    </row>
    <row r="806" s="13" customFormat="1">
      <c r="A806" s="13"/>
      <c r="B806" s="240"/>
      <c r="C806" s="241"/>
      <c r="D806" s="233" t="s">
        <v>177</v>
      </c>
      <c r="E806" s="242" t="s">
        <v>1</v>
      </c>
      <c r="F806" s="243" t="s">
        <v>903</v>
      </c>
      <c r="G806" s="241"/>
      <c r="H806" s="242" t="s">
        <v>1</v>
      </c>
      <c r="I806" s="244"/>
      <c r="J806" s="241"/>
      <c r="K806" s="241"/>
      <c r="L806" s="245"/>
      <c r="M806" s="246"/>
      <c r="N806" s="247"/>
      <c r="O806" s="247"/>
      <c r="P806" s="247"/>
      <c r="Q806" s="247"/>
      <c r="R806" s="247"/>
      <c r="S806" s="247"/>
      <c r="T806" s="248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T806" s="249" t="s">
        <v>177</v>
      </c>
      <c r="AU806" s="249" t="s">
        <v>86</v>
      </c>
      <c r="AV806" s="13" t="s">
        <v>84</v>
      </c>
      <c r="AW806" s="13" t="s">
        <v>32</v>
      </c>
      <c r="AX806" s="13" t="s">
        <v>76</v>
      </c>
      <c r="AY806" s="249" t="s">
        <v>138</v>
      </c>
    </row>
    <row r="807" s="13" customFormat="1">
      <c r="A807" s="13"/>
      <c r="B807" s="240"/>
      <c r="C807" s="241"/>
      <c r="D807" s="233" t="s">
        <v>177</v>
      </c>
      <c r="E807" s="242" t="s">
        <v>1</v>
      </c>
      <c r="F807" s="243" t="s">
        <v>178</v>
      </c>
      <c r="G807" s="241"/>
      <c r="H807" s="242" t="s">
        <v>1</v>
      </c>
      <c r="I807" s="244"/>
      <c r="J807" s="241"/>
      <c r="K807" s="241"/>
      <c r="L807" s="245"/>
      <c r="M807" s="246"/>
      <c r="N807" s="247"/>
      <c r="O807" s="247"/>
      <c r="P807" s="247"/>
      <c r="Q807" s="247"/>
      <c r="R807" s="247"/>
      <c r="S807" s="247"/>
      <c r="T807" s="248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T807" s="249" t="s">
        <v>177</v>
      </c>
      <c r="AU807" s="249" t="s">
        <v>86</v>
      </c>
      <c r="AV807" s="13" t="s">
        <v>84</v>
      </c>
      <c r="AW807" s="13" t="s">
        <v>32</v>
      </c>
      <c r="AX807" s="13" t="s">
        <v>76</v>
      </c>
      <c r="AY807" s="249" t="s">
        <v>138</v>
      </c>
    </row>
    <row r="808" s="14" customFormat="1">
      <c r="A808" s="14"/>
      <c r="B808" s="250"/>
      <c r="C808" s="251"/>
      <c r="D808" s="233" t="s">
        <v>177</v>
      </c>
      <c r="E808" s="252" t="s">
        <v>1</v>
      </c>
      <c r="F808" s="253" t="s">
        <v>904</v>
      </c>
      <c r="G808" s="251"/>
      <c r="H808" s="254">
        <v>40</v>
      </c>
      <c r="I808" s="255"/>
      <c r="J808" s="251"/>
      <c r="K808" s="251"/>
      <c r="L808" s="256"/>
      <c r="M808" s="257"/>
      <c r="N808" s="258"/>
      <c r="O808" s="258"/>
      <c r="P808" s="258"/>
      <c r="Q808" s="258"/>
      <c r="R808" s="258"/>
      <c r="S808" s="258"/>
      <c r="T808" s="259"/>
      <c r="U808" s="14"/>
      <c r="V808" s="14"/>
      <c r="W808" s="14"/>
      <c r="X808" s="14"/>
      <c r="Y808" s="14"/>
      <c r="Z808" s="14"/>
      <c r="AA808" s="14"/>
      <c r="AB808" s="14"/>
      <c r="AC808" s="14"/>
      <c r="AD808" s="14"/>
      <c r="AE808" s="14"/>
      <c r="AT808" s="260" t="s">
        <v>177</v>
      </c>
      <c r="AU808" s="260" t="s">
        <v>86</v>
      </c>
      <c r="AV808" s="14" t="s">
        <v>86</v>
      </c>
      <c r="AW808" s="14" t="s">
        <v>32</v>
      </c>
      <c r="AX808" s="14" t="s">
        <v>76</v>
      </c>
      <c r="AY808" s="260" t="s">
        <v>138</v>
      </c>
    </row>
    <row r="809" s="13" customFormat="1">
      <c r="A809" s="13"/>
      <c r="B809" s="240"/>
      <c r="C809" s="241"/>
      <c r="D809" s="233" t="s">
        <v>177</v>
      </c>
      <c r="E809" s="242" t="s">
        <v>1</v>
      </c>
      <c r="F809" s="243" t="s">
        <v>225</v>
      </c>
      <c r="G809" s="241"/>
      <c r="H809" s="242" t="s">
        <v>1</v>
      </c>
      <c r="I809" s="244"/>
      <c r="J809" s="241"/>
      <c r="K809" s="241"/>
      <c r="L809" s="245"/>
      <c r="M809" s="246"/>
      <c r="N809" s="247"/>
      <c r="O809" s="247"/>
      <c r="P809" s="247"/>
      <c r="Q809" s="247"/>
      <c r="R809" s="247"/>
      <c r="S809" s="247"/>
      <c r="T809" s="248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T809" s="249" t="s">
        <v>177</v>
      </c>
      <c r="AU809" s="249" t="s">
        <v>86</v>
      </c>
      <c r="AV809" s="13" t="s">
        <v>84</v>
      </c>
      <c r="AW809" s="13" t="s">
        <v>32</v>
      </c>
      <c r="AX809" s="13" t="s">
        <v>76</v>
      </c>
      <c r="AY809" s="249" t="s">
        <v>138</v>
      </c>
    </row>
    <row r="810" s="14" customFormat="1">
      <c r="A810" s="14"/>
      <c r="B810" s="250"/>
      <c r="C810" s="251"/>
      <c r="D810" s="233" t="s">
        <v>177</v>
      </c>
      <c r="E810" s="252" t="s">
        <v>1</v>
      </c>
      <c r="F810" s="253" t="s">
        <v>207</v>
      </c>
      <c r="G810" s="251"/>
      <c r="H810" s="254">
        <v>10</v>
      </c>
      <c r="I810" s="255"/>
      <c r="J810" s="251"/>
      <c r="K810" s="251"/>
      <c r="L810" s="256"/>
      <c r="M810" s="257"/>
      <c r="N810" s="258"/>
      <c r="O810" s="258"/>
      <c r="P810" s="258"/>
      <c r="Q810" s="258"/>
      <c r="R810" s="258"/>
      <c r="S810" s="258"/>
      <c r="T810" s="259"/>
      <c r="U810" s="14"/>
      <c r="V810" s="14"/>
      <c r="W810" s="14"/>
      <c r="X810" s="14"/>
      <c r="Y810" s="14"/>
      <c r="Z810" s="14"/>
      <c r="AA810" s="14"/>
      <c r="AB810" s="14"/>
      <c r="AC810" s="14"/>
      <c r="AD810" s="14"/>
      <c r="AE810" s="14"/>
      <c r="AT810" s="260" t="s">
        <v>177</v>
      </c>
      <c r="AU810" s="260" t="s">
        <v>86</v>
      </c>
      <c r="AV810" s="14" t="s">
        <v>86</v>
      </c>
      <c r="AW810" s="14" t="s">
        <v>32</v>
      </c>
      <c r="AX810" s="14" t="s">
        <v>76</v>
      </c>
      <c r="AY810" s="260" t="s">
        <v>138</v>
      </c>
    </row>
    <row r="811" s="13" customFormat="1">
      <c r="A811" s="13"/>
      <c r="B811" s="240"/>
      <c r="C811" s="241"/>
      <c r="D811" s="233" t="s">
        <v>177</v>
      </c>
      <c r="E811" s="242" t="s">
        <v>1</v>
      </c>
      <c r="F811" s="243" t="s">
        <v>399</v>
      </c>
      <c r="G811" s="241"/>
      <c r="H811" s="242" t="s">
        <v>1</v>
      </c>
      <c r="I811" s="244"/>
      <c r="J811" s="241"/>
      <c r="K811" s="241"/>
      <c r="L811" s="245"/>
      <c r="M811" s="246"/>
      <c r="N811" s="247"/>
      <c r="O811" s="247"/>
      <c r="P811" s="247"/>
      <c r="Q811" s="247"/>
      <c r="R811" s="247"/>
      <c r="S811" s="247"/>
      <c r="T811" s="248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49" t="s">
        <v>177</v>
      </c>
      <c r="AU811" s="249" t="s">
        <v>86</v>
      </c>
      <c r="AV811" s="13" t="s">
        <v>84</v>
      </c>
      <c r="AW811" s="13" t="s">
        <v>32</v>
      </c>
      <c r="AX811" s="13" t="s">
        <v>76</v>
      </c>
      <c r="AY811" s="249" t="s">
        <v>138</v>
      </c>
    </row>
    <row r="812" s="14" customFormat="1">
      <c r="A812" s="14"/>
      <c r="B812" s="250"/>
      <c r="C812" s="251"/>
      <c r="D812" s="233" t="s">
        <v>177</v>
      </c>
      <c r="E812" s="252" t="s">
        <v>1</v>
      </c>
      <c r="F812" s="253" t="s">
        <v>171</v>
      </c>
      <c r="G812" s="251"/>
      <c r="H812" s="254">
        <v>5</v>
      </c>
      <c r="I812" s="255"/>
      <c r="J812" s="251"/>
      <c r="K812" s="251"/>
      <c r="L812" s="256"/>
      <c r="M812" s="257"/>
      <c r="N812" s="258"/>
      <c r="O812" s="258"/>
      <c r="P812" s="258"/>
      <c r="Q812" s="258"/>
      <c r="R812" s="258"/>
      <c r="S812" s="258"/>
      <c r="T812" s="259"/>
      <c r="U812" s="14"/>
      <c r="V812" s="14"/>
      <c r="W812" s="14"/>
      <c r="X812" s="14"/>
      <c r="Y812" s="14"/>
      <c r="Z812" s="14"/>
      <c r="AA812" s="14"/>
      <c r="AB812" s="14"/>
      <c r="AC812" s="14"/>
      <c r="AD812" s="14"/>
      <c r="AE812" s="14"/>
      <c r="AT812" s="260" t="s">
        <v>177</v>
      </c>
      <c r="AU812" s="260" t="s">
        <v>86</v>
      </c>
      <c r="AV812" s="14" t="s">
        <v>86</v>
      </c>
      <c r="AW812" s="14" t="s">
        <v>32</v>
      </c>
      <c r="AX812" s="14" t="s">
        <v>76</v>
      </c>
      <c r="AY812" s="260" t="s">
        <v>138</v>
      </c>
    </row>
    <row r="813" s="13" customFormat="1">
      <c r="A813" s="13"/>
      <c r="B813" s="240"/>
      <c r="C813" s="241"/>
      <c r="D813" s="233" t="s">
        <v>177</v>
      </c>
      <c r="E813" s="242" t="s">
        <v>1</v>
      </c>
      <c r="F813" s="243" t="s">
        <v>227</v>
      </c>
      <c r="G813" s="241"/>
      <c r="H813" s="242" t="s">
        <v>1</v>
      </c>
      <c r="I813" s="244"/>
      <c r="J813" s="241"/>
      <c r="K813" s="241"/>
      <c r="L813" s="245"/>
      <c r="M813" s="246"/>
      <c r="N813" s="247"/>
      <c r="O813" s="247"/>
      <c r="P813" s="247"/>
      <c r="Q813" s="247"/>
      <c r="R813" s="247"/>
      <c r="S813" s="247"/>
      <c r="T813" s="248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49" t="s">
        <v>177</v>
      </c>
      <c r="AU813" s="249" t="s">
        <v>86</v>
      </c>
      <c r="AV813" s="13" t="s">
        <v>84</v>
      </c>
      <c r="AW813" s="13" t="s">
        <v>32</v>
      </c>
      <c r="AX813" s="13" t="s">
        <v>76</v>
      </c>
      <c r="AY813" s="249" t="s">
        <v>138</v>
      </c>
    </row>
    <row r="814" s="14" customFormat="1">
      <c r="A814" s="14"/>
      <c r="B814" s="250"/>
      <c r="C814" s="251"/>
      <c r="D814" s="233" t="s">
        <v>177</v>
      </c>
      <c r="E814" s="252" t="s">
        <v>1</v>
      </c>
      <c r="F814" s="253" t="s">
        <v>207</v>
      </c>
      <c r="G814" s="251"/>
      <c r="H814" s="254">
        <v>10</v>
      </c>
      <c r="I814" s="255"/>
      <c r="J814" s="251"/>
      <c r="K814" s="251"/>
      <c r="L814" s="256"/>
      <c r="M814" s="257"/>
      <c r="N814" s="258"/>
      <c r="O814" s="258"/>
      <c r="P814" s="258"/>
      <c r="Q814" s="258"/>
      <c r="R814" s="258"/>
      <c r="S814" s="258"/>
      <c r="T814" s="259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60" t="s">
        <v>177</v>
      </c>
      <c r="AU814" s="260" t="s">
        <v>86</v>
      </c>
      <c r="AV814" s="14" t="s">
        <v>86</v>
      </c>
      <c r="AW814" s="14" t="s">
        <v>32</v>
      </c>
      <c r="AX814" s="14" t="s">
        <v>76</v>
      </c>
      <c r="AY814" s="260" t="s">
        <v>138</v>
      </c>
    </row>
    <row r="815" s="13" customFormat="1">
      <c r="A815" s="13"/>
      <c r="B815" s="240"/>
      <c r="C815" s="241"/>
      <c r="D815" s="233" t="s">
        <v>177</v>
      </c>
      <c r="E815" s="242" t="s">
        <v>1</v>
      </c>
      <c r="F815" s="243" t="s">
        <v>905</v>
      </c>
      <c r="G815" s="241"/>
      <c r="H815" s="242" t="s">
        <v>1</v>
      </c>
      <c r="I815" s="244"/>
      <c r="J815" s="241"/>
      <c r="K815" s="241"/>
      <c r="L815" s="245"/>
      <c r="M815" s="246"/>
      <c r="N815" s="247"/>
      <c r="O815" s="247"/>
      <c r="P815" s="247"/>
      <c r="Q815" s="247"/>
      <c r="R815" s="247"/>
      <c r="S815" s="247"/>
      <c r="T815" s="248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T815" s="249" t="s">
        <v>177</v>
      </c>
      <c r="AU815" s="249" t="s">
        <v>86</v>
      </c>
      <c r="AV815" s="13" t="s">
        <v>84</v>
      </c>
      <c r="AW815" s="13" t="s">
        <v>32</v>
      </c>
      <c r="AX815" s="13" t="s">
        <v>76</v>
      </c>
      <c r="AY815" s="249" t="s">
        <v>138</v>
      </c>
    </row>
    <row r="816" s="14" customFormat="1">
      <c r="A816" s="14"/>
      <c r="B816" s="250"/>
      <c r="C816" s="251"/>
      <c r="D816" s="233" t="s">
        <v>177</v>
      </c>
      <c r="E816" s="252" t="s">
        <v>1</v>
      </c>
      <c r="F816" s="253" t="s">
        <v>458</v>
      </c>
      <c r="G816" s="251"/>
      <c r="H816" s="254">
        <v>50</v>
      </c>
      <c r="I816" s="255"/>
      <c r="J816" s="251"/>
      <c r="K816" s="251"/>
      <c r="L816" s="256"/>
      <c r="M816" s="257"/>
      <c r="N816" s="258"/>
      <c r="O816" s="258"/>
      <c r="P816" s="258"/>
      <c r="Q816" s="258"/>
      <c r="R816" s="258"/>
      <c r="S816" s="258"/>
      <c r="T816" s="259"/>
      <c r="U816" s="14"/>
      <c r="V816" s="14"/>
      <c r="W816" s="14"/>
      <c r="X816" s="14"/>
      <c r="Y816" s="14"/>
      <c r="Z816" s="14"/>
      <c r="AA816" s="14"/>
      <c r="AB816" s="14"/>
      <c r="AC816" s="14"/>
      <c r="AD816" s="14"/>
      <c r="AE816" s="14"/>
      <c r="AT816" s="260" t="s">
        <v>177</v>
      </c>
      <c r="AU816" s="260" t="s">
        <v>86</v>
      </c>
      <c r="AV816" s="14" t="s">
        <v>86</v>
      </c>
      <c r="AW816" s="14" t="s">
        <v>32</v>
      </c>
      <c r="AX816" s="14" t="s">
        <v>76</v>
      </c>
      <c r="AY816" s="260" t="s">
        <v>138</v>
      </c>
    </row>
    <row r="817" s="15" customFormat="1">
      <c r="A817" s="15"/>
      <c r="B817" s="261"/>
      <c r="C817" s="262"/>
      <c r="D817" s="233" t="s">
        <v>177</v>
      </c>
      <c r="E817" s="263" t="s">
        <v>1</v>
      </c>
      <c r="F817" s="264" t="s">
        <v>180</v>
      </c>
      <c r="G817" s="262"/>
      <c r="H817" s="265">
        <v>115</v>
      </c>
      <c r="I817" s="266"/>
      <c r="J817" s="262"/>
      <c r="K817" s="262"/>
      <c r="L817" s="267"/>
      <c r="M817" s="268"/>
      <c r="N817" s="269"/>
      <c r="O817" s="269"/>
      <c r="P817" s="269"/>
      <c r="Q817" s="269"/>
      <c r="R817" s="269"/>
      <c r="S817" s="269"/>
      <c r="T817" s="270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  <c r="AE817" s="15"/>
      <c r="AT817" s="271" t="s">
        <v>177</v>
      </c>
      <c r="AU817" s="271" t="s">
        <v>86</v>
      </c>
      <c r="AV817" s="15" t="s">
        <v>145</v>
      </c>
      <c r="AW817" s="15" t="s">
        <v>32</v>
      </c>
      <c r="AX817" s="15" t="s">
        <v>84</v>
      </c>
      <c r="AY817" s="271" t="s">
        <v>138</v>
      </c>
    </row>
    <row r="818" s="12" customFormat="1" ht="22.8" customHeight="1">
      <c r="A818" s="12"/>
      <c r="B818" s="203"/>
      <c r="C818" s="204"/>
      <c r="D818" s="205" t="s">
        <v>75</v>
      </c>
      <c r="E818" s="217" t="s">
        <v>906</v>
      </c>
      <c r="F818" s="217" t="s">
        <v>907</v>
      </c>
      <c r="G818" s="204"/>
      <c r="H818" s="204"/>
      <c r="I818" s="207"/>
      <c r="J818" s="218">
        <f>BK818</f>
        <v>0</v>
      </c>
      <c r="K818" s="204"/>
      <c r="L818" s="209"/>
      <c r="M818" s="210"/>
      <c r="N818" s="211"/>
      <c r="O818" s="211"/>
      <c r="P818" s="212">
        <f>SUM(P819:P829)</f>
        <v>0</v>
      </c>
      <c r="Q818" s="211"/>
      <c r="R818" s="212">
        <f>SUM(R819:R829)</f>
        <v>0.077399999999999997</v>
      </c>
      <c r="S818" s="211"/>
      <c r="T818" s="213">
        <f>SUM(T819:T829)</f>
        <v>0.018599999999999998</v>
      </c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R818" s="214" t="s">
        <v>86</v>
      </c>
      <c r="AT818" s="215" t="s">
        <v>75</v>
      </c>
      <c r="AU818" s="215" t="s">
        <v>84</v>
      </c>
      <c r="AY818" s="214" t="s">
        <v>138</v>
      </c>
      <c r="BK818" s="216">
        <f>SUM(BK819:BK829)</f>
        <v>0</v>
      </c>
    </row>
    <row r="819" s="2" customFormat="1" ht="24.15" customHeight="1">
      <c r="A819" s="38"/>
      <c r="B819" s="39"/>
      <c r="C819" s="219" t="s">
        <v>908</v>
      </c>
      <c r="D819" s="219" t="s">
        <v>141</v>
      </c>
      <c r="E819" s="220" t="s">
        <v>909</v>
      </c>
      <c r="F819" s="221" t="s">
        <v>910</v>
      </c>
      <c r="G819" s="222" t="s">
        <v>911</v>
      </c>
      <c r="H819" s="223">
        <v>60</v>
      </c>
      <c r="I819" s="224"/>
      <c r="J819" s="225">
        <f>ROUND(I819*H819,2)</f>
        <v>0</v>
      </c>
      <c r="K819" s="226"/>
      <c r="L819" s="44"/>
      <c r="M819" s="227" t="s">
        <v>1</v>
      </c>
      <c r="N819" s="228" t="s">
        <v>41</v>
      </c>
      <c r="O819" s="91"/>
      <c r="P819" s="229">
        <f>O819*H819</f>
        <v>0</v>
      </c>
      <c r="Q819" s="229">
        <v>0</v>
      </c>
      <c r="R819" s="229">
        <f>Q819*H819</f>
        <v>0</v>
      </c>
      <c r="S819" s="229">
        <v>0</v>
      </c>
      <c r="T819" s="230">
        <f>S819*H819</f>
        <v>0</v>
      </c>
      <c r="U819" s="38"/>
      <c r="V819" s="38"/>
      <c r="W819" s="38"/>
      <c r="X819" s="38"/>
      <c r="Y819" s="38"/>
      <c r="Z819" s="38"/>
      <c r="AA819" s="38"/>
      <c r="AB819" s="38"/>
      <c r="AC819" s="38"/>
      <c r="AD819" s="38"/>
      <c r="AE819" s="38"/>
      <c r="AR819" s="231" t="s">
        <v>179</v>
      </c>
      <c r="AT819" s="231" t="s">
        <v>141</v>
      </c>
      <c r="AU819" s="231" t="s">
        <v>86</v>
      </c>
      <c r="AY819" s="17" t="s">
        <v>138</v>
      </c>
      <c r="BE819" s="232">
        <f>IF(N819="základní",J819,0)</f>
        <v>0</v>
      </c>
      <c r="BF819" s="232">
        <f>IF(N819="snížená",J819,0)</f>
        <v>0</v>
      </c>
      <c r="BG819" s="232">
        <f>IF(N819="zákl. přenesená",J819,0)</f>
        <v>0</v>
      </c>
      <c r="BH819" s="232">
        <f>IF(N819="sníž. přenesená",J819,0)</f>
        <v>0</v>
      </c>
      <c r="BI819" s="232">
        <f>IF(N819="nulová",J819,0)</f>
        <v>0</v>
      </c>
      <c r="BJ819" s="17" t="s">
        <v>84</v>
      </c>
      <c r="BK819" s="232">
        <f>ROUND(I819*H819,2)</f>
        <v>0</v>
      </c>
      <c r="BL819" s="17" t="s">
        <v>179</v>
      </c>
      <c r="BM819" s="231" t="s">
        <v>912</v>
      </c>
    </row>
    <row r="820" s="2" customFormat="1">
      <c r="A820" s="38"/>
      <c r="B820" s="39"/>
      <c r="C820" s="40"/>
      <c r="D820" s="233" t="s">
        <v>147</v>
      </c>
      <c r="E820" s="40"/>
      <c r="F820" s="234" t="s">
        <v>913</v>
      </c>
      <c r="G820" s="40"/>
      <c r="H820" s="40"/>
      <c r="I820" s="235"/>
      <c r="J820" s="40"/>
      <c r="K820" s="40"/>
      <c r="L820" s="44"/>
      <c r="M820" s="236"/>
      <c r="N820" s="237"/>
      <c r="O820" s="91"/>
      <c r="P820" s="91"/>
      <c r="Q820" s="91"/>
      <c r="R820" s="91"/>
      <c r="S820" s="91"/>
      <c r="T820" s="92"/>
      <c r="U820" s="38"/>
      <c r="V820" s="38"/>
      <c r="W820" s="38"/>
      <c r="X820" s="38"/>
      <c r="Y820" s="38"/>
      <c r="Z820" s="38"/>
      <c r="AA820" s="38"/>
      <c r="AB820" s="38"/>
      <c r="AC820" s="38"/>
      <c r="AD820" s="38"/>
      <c r="AE820" s="38"/>
      <c r="AT820" s="17" t="s">
        <v>147</v>
      </c>
      <c r="AU820" s="17" t="s">
        <v>86</v>
      </c>
    </row>
    <row r="821" s="2" customFormat="1">
      <c r="A821" s="38"/>
      <c r="B821" s="39"/>
      <c r="C821" s="40"/>
      <c r="D821" s="238" t="s">
        <v>149</v>
      </c>
      <c r="E821" s="40"/>
      <c r="F821" s="239" t="s">
        <v>914</v>
      </c>
      <c r="G821" s="40"/>
      <c r="H821" s="40"/>
      <c r="I821" s="235"/>
      <c r="J821" s="40"/>
      <c r="K821" s="40"/>
      <c r="L821" s="44"/>
      <c r="M821" s="236"/>
      <c r="N821" s="237"/>
      <c r="O821" s="91"/>
      <c r="P821" s="91"/>
      <c r="Q821" s="91"/>
      <c r="R821" s="91"/>
      <c r="S821" s="91"/>
      <c r="T821" s="92"/>
      <c r="U821" s="38"/>
      <c r="V821" s="38"/>
      <c r="W821" s="38"/>
      <c r="X821" s="38"/>
      <c r="Y821" s="38"/>
      <c r="Z821" s="38"/>
      <c r="AA821" s="38"/>
      <c r="AB821" s="38"/>
      <c r="AC821" s="38"/>
      <c r="AD821" s="38"/>
      <c r="AE821" s="38"/>
      <c r="AT821" s="17" t="s">
        <v>149</v>
      </c>
      <c r="AU821" s="17" t="s">
        <v>86</v>
      </c>
    </row>
    <row r="822" s="2" customFormat="1" ht="16.5" customHeight="1">
      <c r="A822" s="38"/>
      <c r="B822" s="39"/>
      <c r="C822" s="219" t="s">
        <v>915</v>
      </c>
      <c r="D822" s="219" t="s">
        <v>141</v>
      </c>
      <c r="E822" s="220" t="s">
        <v>916</v>
      </c>
      <c r="F822" s="221" t="s">
        <v>917</v>
      </c>
      <c r="G822" s="222" t="s">
        <v>911</v>
      </c>
      <c r="H822" s="223">
        <v>60</v>
      </c>
      <c r="I822" s="224"/>
      <c r="J822" s="225">
        <f>ROUND(I822*H822,2)</f>
        <v>0</v>
      </c>
      <c r="K822" s="226"/>
      <c r="L822" s="44"/>
      <c r="M822" s="227" t="s">
        <v>1</v>
      </c>
      <c r="N822" s="228" t="s">
        <v>41</v>
      </c>
      <c r="O822" s="91"/>
      <c r="P822" s="229">
        <f>O822*H822</f>
        <v>0</v>
      </c>
      <c r="Q822" s="229">
        <v>0.001</v>
      </c>
      <c r="R822" s="229">
        <f>Q822*H822</f>
        <v>0.059999999999999998</v>
      </c>
      <c r="S822" s="229">
        <v>0.00031</v>
      </c>
      <c r="T822" s="230">
        <f>S822*H822</f>
        <v>0.018599999999999998</v>
      </c>
      <c r="U822" s="38"/>
      <c r="V822" s="38"/>
      <c r="W822" s="38"/>
      <c r="X822" s="38"/>
      <c r="Y822" s="38"/>
      <c r="Z822" s="38"/>
      <c r="AA822" s="38"/>
      <c r="AB822" s="38"/>
      <c r="AC822" s="38"/>
      <c r="AD822" s="38"/>
      <c r="AE822" s="38"/>
      <c r="AR822" s="231" t="s">
        <v>179</v>
      </c>
      <c r="AT822" s="231" t="s">
        <v>141</v>
      </c>
      <c r="AU822" s="231" t="s">
        <v>86</v>
      </c>
      <c r="AY822" s="17" t="s">
        <v>138</v>
      </c>
      <c r="BE822" s="232">
        <f>IF(N822="základní",J822,0)</f>
        <v>0</v>
      </c>
      <c r="BF822" s="232">
        <f>IF(N822="snížená",J822,0)</f>
        <v>0</v>
      </c>
      <c r="BG822" s="232">
        <f>IF(N822="zákl. přenesená",J822,0)</f>
        <v>0</v>
      </c>
      <c r="BH822" s="232">
        <f>IF(N822="sníž. přenesená",J822,0)</f>
        <v>0</v>
      </c>
      <c r="BI822" s="232">
        <f>IF(N822="nulová",J822,0)</f>
        <v>0</v>
      </c>
      <c r="BJ822" s="17" t="s">
        <v>84</v>
      </c>
      <c r="BK822" s="232">
        <f>ROUND(I822*H822,2)</f>
        <v>0</v>
      </c>
      <c r="BL822" s="17" t="s">
        <v>179</v>
      </c>
      <c r="BM822" s="231" t="s">
        <v>918</v>
      </c>
    </row>
    <row r="823" s="2" customFormat="1">
      <c r="A823" s="38"/>
      <c r="B823" s="39"/>
      <c r="C823" s="40"/>
      <c r="D823" s="233" t="s">
        <v>147</v>
      </c>
      <c r="E823" s="40"/>
      <c r="F823" s="234" t="s">
        <v>919</v>
      </c>
      <c r="G823" s="40"/>
      <c r="H823" s="40"/>
      <c r="I823" s="235"/>
      <c r="J823" s="40"/>
      <c r="K823" s="40"/>
      <c r="L823" s="44"/>
      <c r="M823" s="236"/>
      <c r="N823" s="237"/>
      <c r="O823" s="91"/>
      <c r="P823" s="91"/>
      <c r="Q823" s="91"/>
      <c r="R823" s="91"/>
      <c r="S823" s="91"/>
      <c r="T823" s="92"/>
      <c r="U823" s="38"/>
      <c r="V823" s="38"/>
      <c r="W823" s="38"/>
      <c r="X823" s="38"/>
      <c r="Y823" s="38"/>
      <c r="Z823" s="38"/>
      <c r="AA823" s="38"/>
      <c r="AB823" s="38"/>
      <c r="AC823" s="38"/>
      <c r="AD823" s="38"/>
      <c r="AE823" s="38"/>
      <c r="AT823" s="17" t="s">
        <v>147</v>
      </c>
      <c r="AU823" s="17" t="s">
        <v>86</v>
      </c>
    </row>
    <row r="824" s="2" customFormat="1">
      <c r="A824" s="38"/>
      <c r="B824" s="39"/>
      <c r="C824" s="40"/>
      <c r="D824" s="238" t="s">
        <v>149</v>
      </c>
      <c r="E824" s="40"/>
      <c r="F824" s="239" t="s">
        <v>920</v>
      </c>
      <c r="G824" s="40"/>
      <c r="H824" s="40"/>
      <c r="I824" s="235"/>
      <c r="J824" s="40"/>
      <c r="K824" s="40"/>
      <c r="L824" s="44"/>
      <c r="M824" s="236"/>
      <c r="N824" s="237"/>
      <c r="O824" s="91"/>
      <c r="P824" s="91"/>
      <c r="Q824" s="91"/>
      <c r="R824" s="91"/>
      <c r="S824" s="91"/>
      <c r="T824" s="92"/>
      <c r="U824" s="38"/>
      <c r="V824" s="38"/>
      <c r="W824" s="38"/>
      <c r="X824" s="38"/>
      <c r="Y824" s="38"/>
      <c r="Z824" s="38"/>
      <c r="AA824" s="38"/>
      <c r="AB824" s="38"/>
      <c r="AC824" s="38"/>
      <c r="AD824" s="38"/>
      <c r="AE824" s="38"/>
      <c r="AT824" s="17" t="s">
        <v>149</v>
      </c>
      <c r="AU824" s="17" t="s">
        <v>86</v>
      </c>
    </row>
    <row r="825" s="14" customFormat="1">
      <c r="A825" s="14"/>
      <c r="B825" s="250"/>
      <c r="C825" s="251"/>
      <c r="D825" s="233" t="s">
        <v>177</v>
      </c>
      <c r="E825" s="252" t="s">
        <v>1</v>
      </c>
      <c r="F825" s="253" t="s">
        <v>921</v>
      </c>
      <c r="G825" s="251"/>
      <c r="H825" s="254">
        <v>60</v>
      </c>
      <c r="I825" s="255"/>
      <c r="J825" s="251"/>
      <c r="K825" s="251"/>
      <c r="L825" s="256"/>
      <c r="M825" s="257"/>
      <c r="N825" s="258"/>
      <c r="O825" s="258"/>
      <c r="P825" s="258"/>
      <c r="Q825" s="258"/>
      <c r="R825" s="258"/>
      <c r="S825" s="258"/>
      <c r="T825" s="259"/>
      <c r="U825" s="14"/>
      <c r="V825" s="14"/>
      <c r="W825" s="14"/>
      <c r="X825" s="14"/>
      <c r="Y825" s="14"/>
      <c r="Z825" s="14"/>
      <c r="AA825" s="14"/>
      <c r="AB825" s="14"/>
      <c r="AC825" s="14"/>
      <c r="AD825" s="14"/>
      <c r="AE825" s="14"/>
      <c r="AT825" s="260" t="s">
        <v>177</v>
      </c>
      <c r="AU825" s="260" t="s">
        <v>86</v>
      </c>
      <c r="AV825" s="14" t="s">
        <v>86</v>
      </c>
      <c r="AW825" s="14" t="s">
        <v>32</v>
      </c>
      <c r="AX825" s="14" t="s">
        <v>76</v>
      </c>
      <c r="AY825" s="260" t="s">
        <v>138</v>
      </c>
    </row>
    <row r="826" s="15" customFormat="1">
      <c r="A826" s="15"/>
      <c r="B826" s="261"/>
      <c r="C826" s="262"/>
      <c r="D826" s="233" t="s">
        <v>177</v>
      </c>
      <c r="E826" s="263" t="s">
        <v>1</v>
      </c>
      <c r="F826" s="264" t="s">
        <v>180</v>
      </c>
      <c r="G826" s="262"/>
      <c r="H826" s="265">
        <v>60</v>
      </c>
      <c r="I826" s="266"/>
      <c r="J826" s="262"/>
      <c r="K826" s="262"/>
      <c r="L826" s="267"/>
      <c r="M826" s="268"/>
      <c r="N826" s="269"/>
      <c r="O826" s="269"/>
      <c r="P826" s="269"/>
      <c r="Q826" s="269"/>
      <c r="R826" s="269"/>
      <c r="S826" s="269"/>
      <c r="T826" s="270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  <c r="AE826" s="15"/>
      <c r="AT826" s="271" t="s">
        <v>177</v>
      </c>
      <c r="AU826" s="271" t="s">
        <v>86</v>
      </c>
      <c r="AV826" s="15" t="s">
        <v>145</v>
      </c>
      <c r="AW826" s="15" t="s">
        <v>32</v>
      </c>
      <c r="AX826" s="15" t="s">
        <v>84</v>
      </c>
      <c r="AY826" s="271" t="s">
        <v>138</v>
      </c>
    </row>
    <row r="827" s="2" customFormat="1" ht="33" customHeight="1">
      <c r="A827" s="38"/>
      <c r="B827" s="39"/>
      <c r="C827" s="219" t="s">
        <v>922</v>
      </c>
      <c r="D827" s="219" t="s">
        <v>141</v>
      </c>
      <c r="E827" s="220" t="s">
        <v>923</v>
      </c>
      <c r="F827" s="221" t="s">
        <v>924</v>
      </c>
      <c r="G827" s="222" t="s">
        <v>911</v>
      </c>
      <c r="H827" s="223">
        <v>60</v>
      </c>
      <c r="I827" s="224"/>
      <c r="J827" s="225">
        <f>ROUND(I827*H827,2)</f>
        <v>0</v>
      </c>
      <c r="K827" s="226"/>
      <c r="L827" s="44"/>
      <c r="M827" s="227" t="s">
        <v>1</v>
      </c>
      <c r="N827" s="228" t="s">
        <v>41</v>
      </c>
      <c r="O827" s="91"/>
      <c r="P827" s="229">
        <f>O827*H827</f>
        <v>0</v>
      </c>
      <c r="Q827" s="229">
        <v>0.00029</v>
      </c>
      <c r="R827" s="229">
        <f>Q827*H827</f>
        <v>0.017399999999999999</v>
      </c>
      <c r="S827" s="229">
        <v>0</v>
      </c>
      <c r="T827" s="230">
        <f>S827*H827</f>
        <v>0</v>
      </c>
      <c r="U827" s="38"/>
      <c r="V827" s="38"/>
      <c r="W827" s="38"/>
      <c r="X827" s="38"/>
      <c r="Y827" s="38"/>
      <c r="Z827" s="38"/>
      <c r="AA827" s="38"/>
      <c r="AB827" s="38"/>
      <c r="AC827" s="38"/>
      <c r="AD827" s="38"/>
      <c r="AE827" s="38"/>
      <c r="AR827" s="231" t="s">
        <v>179</v>
      </c>
      <c r="AT827" s="231" t="s">
        <v>141</v>
      </c>
      <c r="AU827" s="231" t="s">
        <v>86</v>
      </c>
      <c r="AY827" s="17" t="s">
        <v>138</v>
      </c>
      <c r="BE827" s="232">
        <f>IF(N827="základní",J827,0)</f>
        <v>0</v>
      </c>
      <c r="BF827" s="232">
        <f>IF(N827="snížená",J827,0)</f>
        <v>0</v>
      </c>
      <c r="BG827" s="232">
        <f>IF(N827="zákl. přenesená",J827,0)</f>
        <v>0</v>
      </c>
      <c r="BH827" s="232">
        <f>IF(N827="sníž. přenesená",J827,0)</f>
        <v>0</v>
      </c>
      <c r="BI827" s="232">
        <f>IF(N827="nulová",J827,0)</f>
        <v>0</v>
      </c>
      <c r="BJ827" s="17" t="s">
        <v>84</v>
      </c>
      <c r="BK827" s="232">
        <f>ROUND(I827*H827,2)</f>
        <v>0</v>
      </c>
      <c r="BL827" s="17" t="s">
        <v>179</v>
      </c>
      <c r="BM827" s="231" t="s">
        <v>925</v>
      </c>
    </row>
    <row r="828" s="2" customFormat="1">
      <c r="A828" s="38"/>
      <c r="B828" s="39"/>
      <c r="C828" s="40"/>
      <c r="D828" s="233" t="s">
        <v>147</v>
      </c>
      <c r="E828" s="40"/>
      <c r="F828" s="234" t="s">
        <v>926</v>
      </c>
      <c r="G828" s="40"/>
      <c r="H828" s="40"/>
      <c r="I828" s="235"/>
      <c r="J828" s="40"/>
      <c r="K828" s="40"/>
      <c r="L828" s="44"/>
      <c r="M828" s="236"/>
      <c r="N828" s="237"/>
      <c r="O828" s="91"/>
      <c r="P828" s="91"/>
      <c r="Q828" s="91"/>
      <c r="R828" s="91"/>
      <c r="S828" s="91"/>
      <c r="T828" s="92"/>
      <c r="U828" s="38"/>
      <c r="V828" s="38"/>
      <c r="W828" s="38"/>
      <c r="X828" s="38"/>
      <c r="Y828" s="38"/>
      <c r="Z828" s="38"/>
      <c r="AA828" s="38"/>
      <c r="AB828" s="38"/>
      <c r="AC828" s="38"/>
      <c r="AD828" s="38"/>
      <c r="AE828" s="38"/>
      <c r="AT828" s="17" t="s">
        <v>147</v>
      </c>
      <c r="AU828" s="17" t="s">
        <v>86</v>
      </c>
    </row>
    <row r="829" s="2" customFormat="1">
      <c r="A829" s="38"/>
      <c r="B829" s="39"/>
      <c r="C829" s="40"/>
      <c r="D829" s="238" t="s">
        <v>149</v>
      </c>
      <c r="E829" s="40"/>
      <c r="F829" s="239" t="s">
        <v>927</v>
      </c>
      <c r="G829" s="40"/>
      <c r="H829" s="40"/>
      <c r="I829" s="235"/>
      <c r="J829" s="40"/>
      <c r="K829" s="40"/>
      <c r="L829" s="44"/>
      <c r="M829" s="236"/>
      <c r="N829" s="237"/>
      <c r="O829" s="91"/>
      <c r="P829" s="91"/>
      <c r="Q829" s="91"/>
      <c r="R829" s="91"/>
      <c r="S829" s="91"/>
      <c r="T829" s="92"/>
      <c r="U829" s="38"/>
      <c r="V829" s="38"/>
      <c r="W829" s="38"/>
      <c r="X829" s="38"/>
      <c r="Y829" s="38"/>
      <c r="Z829" s="38"/>
      <c r="AA829" s="38"/>
      <c r="AB829" s="38"/>
      <c r="AC829" s="38"/>
      <c r="AD829" s="38"/>
      <c r="AE829" s="38"/>
      <c r="AT829" s="17" t="s">
        <v>149</v>
      </c>
      <c r="AU829" s="17" t="s">
        <v>86</v>
      </c>
    </row>
    <row r="830" s="12" customFormat="1" ht="25.92" customHeight="1">
      <c r="A830" s="12"/>
      <c r="B830" s="203"/>
      <c r="C830" s="204"/>
      <c r="D830" s="205" t="s">
        <v>75</v>
      </c>
      <c r="E830" s="206" t="s">
        <v>928</v>
      </c>
      <c r="F830" s="206" t="s">
        <v>928</v>
      </c>
      <c r="G830" s="204"/>
      <c r="H830" s="204"/>
      <c r="I830" s="207"/>
      <c r="J830" s="208">
        <f>BK830</f>
        <v>0</v>
      </c>
      <c r="K830" s="204"/>
      <c r="L830" s="209"/>
      <c r="M830" s="210"/>
      <c r="N830" s="211"/>
      <c r="O830" s="211"/>
      <c r="P830" s="212">
        <f>SUM(P831:P865)</f>
        <v>0</v>
      </c>
      <c r="Q830" s="211"/>
      <c r="R830" s="212">
        <f>SUM(R831:R865)</f>
        <v>0</v>
      </c>
      <c r="S830" s="211"/>
      <c r="T830" s="213">
        <f>SUM(T831:T865)</f>
        <v>0</v>
      </c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R830" s="214" t="s">
        <v>145</v>
      </c>
      <c r="AT830" s="215" t="s">
        <v>75</v>
      </c>
      <c r="AU830" s="215" t="s">
        <v>76</v>
      </c>
      <c r="AY830" s="214" t="s">
        <v>138</v>
      </c>
      <c r="BK830" s="216">
        <f>SUM(BK831:BK865)</f>
        <v>0</v>
      </c>
    </row>
    <row r="831" s="2" customFormat="1" ht="16.5" customHeight="1">
      <c r="A831" s="38"/>
      <c r="B831" s="39"/>
      <c r="C831" s="219" t="s">
        <v>929</v>
      </c>
      <c r="D831" s="219" t="s">
        <v>141</v>
      </c>
      <c r="E831" s="220" t="s">
        <v>930</v>
      </c>
      <c r="F831" s="221" t="s">
        <v>931</v>
      </c>
      <c r="G831" s="222" t="s">
        <v>252</v>
      </c>
      <c r="H831" s="223">
        <v>14</v>
      </c>
      <c r="I831" s="224"/>
      <c r="J831" s="225">
        <f>ROUND(I831*H831,2)</f>
        <v>0</v>
      </c>
      <c r="K831" s="226"/>
      <c r="L831" s="44"/>
      <c r="M831" s="227" t="s">
        <v>1</v>
      </c>
      <c r="N831" s="228" t="s">
        <v>41</v>
      </c>
      <c r="O831" s="91"/>
      <c r="P831" s="229">
        <f>O831*H831</f>
        <v>0</v>
      </c>
      <c r="Q831" s="229">
        <v>0</v>
      </c>
      <c r="R831" s="229">
        <f>Q831*H831</f>
        <v>0</v>
      </c>
      <c r="S831" s="229">
        <v>0</v>
      </c>
      <c r="T831" s="230">
        <f>S831*H831</f>
        <v>0</v>
      </c>
      <c r="U831" s="38"/>
      <c r="V831" s="38"/>
      <c r="W831" s="38"/>
      <c r="X831" s="38"/>
      <c r="Y831" s="38"/>
      <c r="Z831" s="38"/>
      <c r="AA831" s="38"/>
      <c r="AB831" s="38"/>
      <c r="AC831" s="38"/>
      <c r="AD831" s="38"/>
      <c r="AE831" s="38"/>
      <c r="AR831" s="231" t="s">
        <v>932</v>
      </c>
      <c r="AT831" s="231" t="s">
        <v>141</v>
      </c>
      <c r="AU831" s="231" t="s">
        <v>84</v>
      </c>
      <c r="AY831" s="17" t="s">
        <v>138</v>
      </c>
      <c r="BE831" s="232">
        <f>IF(N831="základní",J831,0)</f>
        <v>0</v>
      </c>
      <c r="BF831" s="232">
        <f>IF(N831="snížená",J831,0)</f>
        <v>0</v>
      </c>
      <c r="BG831" s="232">
        <f>IF(N831="zákl. přenesená",J831,0)</f>
        <v>0</v>
      </c>
      <c r="BH831" s="232">
        <f>IF(N831="sníž. přenesená",J831,0)</f>
        <v>0</v>
      </c>
      <c r="BI831" s="232">
        <f>IF(N831="nulová",J831,0)</f>
        <v>0</v>
      </c>
      <c r="BJ831" s="17" t="s">
        <v>84</v>
      </c>
      <c r="BK831" s="232">
        <f>ROUND(I831*H831,2)</f>
        <v>0</v>
      </c>
      <c r="BL831" s="17" t="s">
        <v>932</v>
      </c>
      <c r="BM831" s="231" t="s">
        <v>933</v>
      </c>
    </row>
    <row r="832" s="2" customFormat="1">
      <c r="A832" s="38"/>
      <c r="B832" s="39"/>
      <c r="C832" s="40"/>
      <c r="D832" s="233" t="s">
        <v>147</v>
      </c>
      <c r="E832" s="40"/>
      <c r="F832" s="234" t="s">
        <v>931</v>
      </c>
      <c r="G832" s="40"/>
      <c r="H832" s="40"/>
      <c r="I832" s="235"/>
      <c r="J832" s="40"/>
      <c r="K832" s="40"/>
      <c r="L832" s="44"/>
      <c r="M832" s="236"/>
      <c r="N832" s="237"/>
      <c r="O832" s="91"/>
      <c r="P832" s="91"/>
      <c r="Q832" s="91"/>
      <c r="R832" s="91"/>
      <c r="S832" s="91"/>
      <c r="T832" s="92"/>
      <c r="U832" s="38"/>
      <c r="V832" s="38"/>
      <c r="W832" s="38"/>
      <c r="X832" s="38"/>
      <c r="Y832" s="38"/>
      <c r="Z832" s="38"/>
      <c r="AA832" s="38"/>
      <c r="AB832" s="38"/>
      <c r="AC832" s="38"/>
      <c r="AD832" s="38"/>
      <c r="AE832" s="38"/>
      <c r="AT832" s="17" t="s">
        <v>147</v>
      </c>
      <c r="AU832" s="17" t="s">
        <v>84</v>
      </c>
    </row>
    <row r="833" s="13" customFormat="1">
      <c r="A833" s="13"/>
      <c r="B833" s="240"/>
      <c r="C833" s="241"/>
      <c r="D833" s="233" t="s">
        <v>177</v>
      </c>
      <c r="E833" s="242" t="s">
        <v>1</v>
      </c>
      <c r="F833" s="243" t="s">
        <v>178</v>
      </c>
      <c r="G833" s="241"/>
      <c r="H833" s="242" t="s">
        <v>1</v>
      </c>
      <c r="I833" s="244"/>
      <c r="J833" s="241"/>
      <c r="K833" s="241"/>
      <c r="L833" s="245"/>
      <c r="M833" s="246"/>
      <c r="N833" s="247"/>
      <c r="O833" s="247"/>
      <c r="P833" s="247"/>
      <c r="Q833" s="247"/>
      <c r="R833" s="247"/>
      <c r="S833" s="247"/>
      <c r="T833" s="248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T833" s="249" t="s">
        <v>177</v>
      </c>
      <c r="AU833" s="249" t="s">
        <v>84</v>
      </c>
      <c r="AV833" s="13" t="s">
        <v>84</v>
      </c>
      <c r="AW833" s="13" t="s">
        <v>32</v>
      </c>
      <c r="AX833" s="13" t="s">
        <v>76</v>
      </c>
      <c r="AY833" s="249" t="s">
        <v>138</v>
      </c>
    </row>
    <row r="834" s="14" customFormat="1">
      <c r="A834" s="14"/>
      <c r="B834" s="250"/>
      <c r="C834" s="251"/>
      <c r="D834" s="233" t="s">
        <v>177</v>
      </c>
      <c r="E834" s="252" t="s">
        <v>1</v>
      </c>
      <c r="F834" s="253" t="s">
        <v>238</v>
      </c>
      <c r="G834" s="251"/>
      <c r="H834" s="254">
        <v>14</v>
      </c>
      <c r="I834" s="255"/>
      <c r="J834" s="251"/>
      <c r="K834" s="251"/>
      <c r="L834" s="256"/>
      <c r="M834" s="257"/>
      <c r="N834" s="258"/>
      <c r="O834" s="258"/>
      <c r="P834" s="258"/>
      <c r="Q834" s="258"/>
      <c r="R834" s="258"/>
      <c r="S834" s="258"/>
      <c r="T834" s="259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60" t="s">
        <v>177</v>
      </c>
      <c r="AU834" s="260" t="s">
        <v>84</v>
      </c>
      <c r="AV834" s="14" t="s">
        <v>86</v>
      </c>
      <c r="AW834" s="14" t="s">
        <v>32</v>
      </c>
      <c r="AX834" s="14" t="s">
        <v>76</v>
      </c>
      <c r="AY834" s="260" t="s">
        <v>138</v>
      </c>
    </row>
    <row r="835" s="15" customFormat="1">
      <c r="A835" s="15"/>
      <c r="B835" s="261"/>
      <c r="C835" s="262"/>
      <c r="D835" s="233" t="s">
        <v>177</v>
      </c>
      <c r="E835" s="263" t="s">
        <v>1</v>
      </c>
      <c r="F835" s="264" t="s">
        <v>180</v>
      </c>
      <c r="G835" s="262"/>
      <c r="H835" s="265">
        <v>14</v>
      </c>
      <c r="I835" s="266"/>
      <c r="J835" s="262"/>
      <c r="K835" s="262"/>
      <c r="L835" s="267"/>
      <c r="M835" s="268"/>
      <c r="N835" s="269"/>
      <c r="O835" s="269"/>
      <c r="P835" s="269"/>
      <c r="Q835" s="269"/>
      <c r="R835" s="269"/>
      <c r="S835" s="269"/>
      <c r="T835" s="270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  <c r="AE835" s="15"/>
      <c r="AT835" s="271" t="s">
        <v>177</v>
      </c>
      <c r="AU835" s="271" t="s">
        <v>84</v>
      </c>
      <c r="AV835" s="15" t="s">
        <v>145</v>
      </c>
      <c r="AW835" s="15" t="s">
        <v>32</v>
      </c>
      <c r="AX835" s="15" t="s">
        <v>84</v>
      </c>
      <c r="AY835" s="271" t="s">
        <v>138</v>
      </c>
    </row>
    <row r="836" s="2" customFormat="1" ht="16.5" customHeight="1">
      <c r="A836" s="38"/>
      <c r="B836" s="39"/>
      <c r="C836" s="219" t="s">
        <v>934</v>
      </c>
      <c r="D836" s="219" t="s">
        <v>141</v>
      </c>
      <c r="E836" s="220" t="s">
        <v>935</v>
      </c>
      <c r="F836" s="221" t="s">
        <v>936</v>
      </c>
      <c r="G836" s="222" t="s">
        <v>252</v>
      </c>
      <c r="H836" s="223">
        <v>71</v>
      </c>
      <c r="I836" s="224"/>
      <c r="J836" s="225">
        <f>ROUND(I836*H836,2)</f>
        <v>0</v>
      </c>
      <c r="K836" s="226"/>
      <c r="L836" s="44"/>
      <c r="M836" s="227" t="s">
        <v>1</v>
      </c>
      <c r="N836" s="228" t="s">
        <v>41</v>
      </c>
      <c r="O836" s="91"/>
      <c r="P836" s="229">
        <f>O836*H836</f>
        <v>0</v>
      </c>
      <c r="Q836" s="229">
        <v>0</v>
      </c>
      <c r="R836" s="229">
        <f>Q836*H836</f>
        <v>0</v>
      </c>
      <c r="S836" s="229">
        <v>0</v>
      </c>
      <c r="T836" s="230">
        <f>S836*H836</f>
        <v>0</v>
      </c>
      <c r="U836" s="38"/>
      <c r="V836" s="38"/>
      <c r="W836" s="38"/>
      <c r="X836" s="38"/>
      <c r="Y836" s="38"/>
      <c r="Z836" s="38"/>
      <c r="AA836" s="38"/>
      <c r="AB836" s="38"/>
      <c r="AC836" s="38"/>
      <c r="AD836" s="38"/>
      <c r="AE836" s="38"/>
      <c r="AR836" s="231" t="s">
        <v>932</v>
      </c>
      <c r="AT836" s="231" t="s">
        <v>141</v>
      </c>
      <c r="AU836" s="231" t="s">
        <v>84</v>
      </c>
      <c r="AY836" s="17" t="s">
        <v>138</v>
      </c>
      <c r="BE836" s="232">
        <f>IF(N836="základní",J836,0)</f>
        <v>0</v>
      </c>
      <c r="BF836" s="232">
        <f>IF(N836="snížená",J836,0)</f>
        <v>0</v>
      </c>
      <c r="BG836" s="232">
        <f>IF(N836="zákl. přenesená",J836,0)</f>
        <v>0</v>
      </c>
      <c r="BH836" s="232">
        <f>IF(N836="sníž. přenesená",J836,0)</f>
        <v>0</v>
      </c>
      <c r="BI836" s="232">
        <f>IF(N836="nulová",J836,0)</f>
        <v>0</v>
      </c>
      <c r="BJ836" s="17" t="s">
        <v>84</v>
      </c>
      <c r="BK836" s="232">
        <f>ROUND(I836*H836,2)</f>
        <v>0</v>
      </c>
      <c r="BL836" s="17" t="s">
        <v>932</v>
      </c>
      <c r="BM836" s="231" t="s">
        <v>937</v>
      </c>
    </row>
    <row r="837" s="2" customFormat="1">
      <c r="A837" s="38"/>
      <c r="B837" s="39"/>
      <c r="C837" s="40"/>
      <c r="D837" s="233" t="s">
        <v>147</v>
      </c>
      <c r="E837" s="40"/>
      <c r="F837" s="234" t="s">
        <v>936</v>
      </c>
      <c r="G837" s="40"/>
      <c r="H837" s="40"/>
      <c r="I837" s="235"/>
      <c r="J837" s="40"/>
      <c r="K837" s="40"/>
      <c r="L837" s="44"/>
      <c r="M837" s="236"/>
      <c r="N837" s="237"/>
      <c r="O837" s="91"/>
      <c r="P837" s="91"/>
      <c r="Q837" s="91"/>
      <c r="R837" s="91"/>
      <c r="S837" s="91"/>
      <c r="T837" s="92"/>
      <c r="U837" s="38"/>
      <c r="V837" s="38"/>
      <c r="W837" s="38"/>
      <c r="X837" s="38"/>
      <c r="Y837" s="38"/>
      <c r="Z837" s="38"/>
      <c r="AA837" s="38"/>
      <c r="AB837" s="38"/>
      <c r="AC837" s="38"/>
      <c r="AD837" s="38"/>
      <c r="AE837" s="38"/>
      <c r="AT837" s="17" t="s">
        <v>147</v>
      </c>
      <c r="AU837" s="17" t="s">
        <v>84</v>
      </c>
    </row>
    <row r="838" s="13" customFormat="1">
      <c r="A838" s="13"/>
      <c r="B838" s="240"/>
      <c r="C838" s="241"/>
      <c r="D838" s="233" t="s">
        <v>177</v>
      </c>
      <c r="E838" s="242" t="s">
        <v>1</v>
      </c>
      <c r="F838" s="243" t="s">
        <v>178</v>
      </c>
      <c r="G838" s="241"/>
      <c r="H838" s="242" t="s">
        <v>1</v>
      </c>
      <c r="I838" s="244"/>
      <c r="J838" s="241"/>
      <c r="K838" s="241"/>
      <c r="L838" s="245"/>
      <c r="M838" s="246"/>
      <c r="N838" s="247"/>
      <c r="O838" s="247"/>
      <c r="P838" s="247"/>
      <c r="Q838" s="247"/>
      <c r="R838" s="247"/>
      <c r="S838" s="247"/>
      <c r="T838" s="248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49" t="s">
        <v>177</v>
      </c>
      <c r="AU838" s="249" t="s">
        <v>84</v>
      </c>
      <c r="AV838" s="13" t="s">
        <v>84</v>
      </c>
      <c r="AW838" s="13" t="s">
        <v>32</v>
      </c>
      <c r="AX838" s="13" t="s">
        <v>76</v>
      </c>
      <c r="AY838" s="249" t="s">
        <v>138</v>
      </c>
    </row>
    <row r="839" s="14" customFormat="1">
      <c r="A839" s="14"/>
      <c r="B839" s="250"/>
      <c r="C839" s="251"/>
      <c r="D839" s="233" t="s">
        <v>177</v>
      </c>
      <c r="E839" s="252" t="s">
        <v>1</v>
      </c>
      <c r="F839" s="253" t="s">
        <v>238</v>
      </c>
      <c r="G839" s="251"/>
      <c r="H839" s="254">
        <v>14</v>
      </c>
      <c r="I839" s="255"/>
      <c r="J839" s="251"/>
      <c r="K839" s="251"/>
      <c r="L839" s="256"/>
      <c r="M839" s="257"/>
      <c r="N839" s="258"/>
      <c r="O839" s="258"/>
      <c r="P839" s="258"/>
      <c r="Q839" s="258"/>
      <c r="R839" s="258"/>
      <c r="S839" s="258"/>
      <c r="T839" s="259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60" t="s">
        <v>177</v>
      </c>
      <c r="AU839" s="260" t="s">
        <v>84</v>
      </c>
      <c r="AV839" s="14" t="s">
        <v>86</v>
      </c>
      <c r="AW839" s="14" t="s">
        <v>32</v>
      </c>
      <c r="AX839" s="14" t="s">
        <v>76</v>
      </c>
      <c r="AY839" s="260" t="s">
        <v>138</v>
      </c>
    </row>
    <row r="840" s="13" customFormat="1">
      <c r="A840" s="13"/>
      <c r="B840" s="240"/>
      <c r="C840" s="241"/>
      <c r="D840" s="233" t="s">
        <v>177</v>
      </c>
      <c r="E840" s="242" t="s">
        <v>1</v>
      </c>
      <c r="F840" s="243" t="s">
        <v>938</v>
      </c>
      <c r="G840" s="241"/>
      <c r="H840" s="242" t="s">
        <v>1</v>
      </c>
      <c r="I840" s="244"/>
      <c r="J840" s="241"/>
      <c r="K840" s="241"/>
      <c r="L840" s="245"/>
      <c r="M840" s="246"/>
      <c r="N840" s="247"/>
      <c r="O840" s="247"/>
      <c r="P840" s="247"/>
      <c r="Q840" s="247"/>
      <c r="R840" s="247"/>
      <c r="S840" s="247"/>
      <c r="T840" s="248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49" t="s">
        <v>177</v>
      </c>
      <c r="AU840" s="249" t="s">
        <v>84</v>
      </c>
      <c r="AV840" s="13" t="s">
        <v>84</v>
      </c>
      <c r="AW840" s="13" t="s">
        <v>32</v>
      </c>
      <c r="AX840" s="13" t="s">
        <v>76</v>
      </c>
      <c r="AY840" s="249" t="s">
        <v>138</v>
      </c>
    </row>
    <row r="841" s="14" customFormat="1">
      <c r="A841" s="14"/>
      <c r="B841" s="250"/>
      <c r="C841" s="251"/>
      <c r="D841" s="233" t="s">
        <v>177</v>
      </c>
      <c r="E841" s="252" t="s">
        <v>1</v>
      </c>
      <c r="F841" s="253" t="s">
        <v>412</v>
      </c>
      <c r="G841" s="251"/>
      <c r="H841" s="254">
        <v>42</v>
      </c>
      <c r="I841" s="255"/>
      <c r="J841" s="251"/>
      <c r="K841" s="251"/>
      <c r="L841" s="256"/>
      <c r="M841" s="257"/>
      <c r="N841" s="258"/>
      <c r="O841" s="258"/>
      <c r="P841" s="258"/>
      <c r="Q841" s="258"/>
      <c r="R841" s="258"/>
      <c r="S841" s="258"/>
      <c r="T841" s="259"/>
      <c r="U841" s="14"/>
      <c r="V841" s="14"/>
      <c r="W841" s="14"/>
      <c r="X841" s="14"/>
      <c r="Y841" s="14"/>
      <c r="Z841" s="14"/>
      <c r="AA841" s="14"/>
      <c r="AB841" s="14"/>
      <c r="AC841" s="14"/>
      <c r="AD841" s="14"/>
      <c r="AE841" s="14"/>
      <c r="AT841" s="260" t="s">
        <v>177</v>
      </c>
      <c r="AU841" s="260" t="s">
        <v>84</v>
      </c>
      <c r="AV841" s="14" t="s">
        <v>86</v>
      </c>
      <c r="AW841" s="14" t="s">
        <v>32</v>
      </c>
      <c r="AX841" s="14" t="s">
        <v>76</v>
      </c>
      <c r="AY841" s="260" t="s">
        <v>138</v>
      </c>
    </row>
    <row r="842" s="13" customFormat="1">
      <c r="A842" s="13"/>
      <c r="B842" s="240"/>
      <c r="C842" s="241"/>
      <c r="D842" s="233" t="s">
        <v>177</v>
      </c>
      <c r="E842" s="242" t="s">
        <v>1</v>
      </c>
      <c r="F842" s="243" t="s">
        <v>939</v>
      </c>
      <c r="G842" s="241"/>
      <c r="H842" s="242" t="s">
        <v>1</v>
      </c>
      <c r="I842" s="244"/>
      <c r="J842" s="241"/>
      <c r="K842" s="241"/>
      <c r="L842" s="245"/>
      <c r="M842" s="246"/>
      <c r="N842" s="247"/>
      <c r="O842" s="247"/>
      <c r="P842" s="247"/>
      <c r="Q842" s="247"/>
      <c r="R842" s="247"/>
      <c r="S842" s="247"/>
      <c r="T842" s="248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49" t="s">
        <v>177</v>
      </c>
      <c r="AU842" s="249" t="s">
        <v>84</v>
      </c>
      <c r="AV842" s="13" t="s">
        <v>84</v>
      </c>
      <c r="AW842" s="13" t="s">
        <v>32</v>
      </c>
      <c r="AX842" s="13" t="s">
        <v>76</v>
      </c>
      <c r="AY842" s="249" t="s">
        <v>138</v>
      </c>
    </row>
    <row r="843" s="14" customFormat="1">
      <c r="A843" s="14"/>
      <c r="B843" s="250"/>
      <c r="C843" s="251"/>
      <c r="D843" s="233" t="s">
        <v>177</v>
      </c>
      <c r="E843" s="252" t="s">
        <v>1</v>
      </c>
      <c r="F843" s="253" t="s">
        <v>242</v>
      </c>
      <c r="G843" s="251"/>
      <c r="H843" s="254">
        <v>15</v>
      </c>
      <c r="I843" s="255"/>
      <c r="J843" s="251"/>
      <c r="K843" s="251"/>
      <c r="L843" s="256"/>
      <c r="M843" s="257"/>
      <c r="N843" s="258"/>
      <c r="O843" s="258"/>
      <c r="P843" s="258"/>
      <c r="Q843" s="258"/>
      <c r="R843" s="258"/>
      <c r="S843" s="258"/>
      <c r="T843" s="259"/>
      <c r="U843" s="14"/>
      <c r="V843" s="14"/>
      <c r="W843" s="14"/>
      <c r="X843" s="14"/>
      <c r="Y843" s="14"/>
      <c r="Z843" s="14"/>
      <c r="AA843" s="14"/>
      <c r="AB843" s="14"/>
      <c r="AC843" s="14"/>
      <c r="AD843" s="14"/>
      <c r="AE843" s="14"/>
      <c r="AT843" s="260" t="s">
        <v>177</v>
      </c>
      <c r="AU843" s="260" t="s">
        <v>84</v>
      </c>
      <c r="AV843" s="14" t="s">
        <v>86</v>
      </c>
      <c r="AW843" s="14" t="s">
        <v>32</v>
      </c>
      <c r="AX843" s="14" t="s">
        <v>76</v>
      </c>
      <c r="AY843" s="260" t="s">
        <v>138</v>
      </c>
    </row>
    <row r="844" s="15" customFormat="1">
      <c r="A844" s="15"/>
      <c r="B844" s="261"/>
      <c r="C844" s="262"/>
      <c r="D844" s="233" t="s">
        <v>177</v>
      </c>
      <c r="E844" s="263" t="s">
        <v>1</v>
      </c>
      <c r="F844" s="264" t="s">
        <v>180</v>
      </c>
      <c r="G844" s="262"/>
      <c r="H844" s="265">
        <v>71</v>
      </c>
      <c r="I844" s="266"/>
      <c r="J844" s="262"/>
      <c r="K844" s="262"/>
      <c r="L844" s="267"/>
      <c r="M844" s="268"/>
      <c r="N844" s="269"/>
      <c r="O844" s="269"/>
      <c r="P844" s="269"/>
      <c r="Q844" s="269"/>
      <c r="R844" s="269"/>
      <c r="S844" s="269"/>
      <c r="T844" s="270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  <c r="AE844" s="15"/>
      <c r="AT844" s="271" t="s">
        <v>177</v>
      </c>
      <c r="AU844" s="271" t="s">
        <v>84</v>
      </c>
      <c r="AV844" s="15" t="s">
        <v>145</v>
      </c>
      <c r="AW844" s="15" t="s">
        <v>32</v>
      </c>
      <c r="AX844" s="15" t="s">
        <v>84</v>
      </c>
      <c r="AY844" s="271" t="s">
        <v>138</v>
      </c>
    </row>
    <row r="845" s="2" customFormat="1" ht="16.5" customHeight="1">
      <c r="A845" s="38"/>
      <c r="B845" s="39"/>
      <c r="C845" s="219" t="s">
        <v>940</v>
      </c>
      <c r="D845" s="219" t="s">
        <v>141</v>
      </c>
      <c r="E845" s="220" t="s">
        <v>941</v>
      </c>
      <c r="F845" s="221" t="s">
        <v>942</v>
      </c>
      <c r="G845" s="222" t="s">
        <v>943</v>
      </c>
      <c r="H845" s="223">
        <v>1</v>
      </c>
      <c r="I845" s="224"/>
      <c r="J845" s="225">
        <f>ROUND(I845*H845,2)</f>
        <v>0</v>
      </c>
      <c r="K845" s="226"/>
      <c r="L845" s="44"/>
      <c r="M845" s="227" t="s">
        <v>1</v>
      </c>
      <c r="N845" s="228" t="s">
        <v>41</v>
      </c>
      <c r="O845" s="91"/>
      <c r="P845" s="229">
        <f>O845*H845</f>
        <v>0</v>
      </c>
      <c r="Q845" s="229">
        <v>0</v>
      </c>
      <c r="R845" s="229">
        <f>Q845*H845</f>
        <v>0</v>
      </c>
      <c r="S845" s="229">
        <v>0</v>
      </c>
      <c r="T845" s="230">
        <f>S845*H845</f>
        <v>0</v>
      </c>
      <c r="U845" s="38"/>
      <c r="V845" s="38"/>
      <c r="W845" s="38"/>
      <c r="X845" s="38"/>
      <c r="Y845" s="38"/>
      <c r="Z845" s="38"/>
      <c r="AA845" s="38"/>
      <c r="AB845" s="38"/>
      <c r="AC845" s="38"/>
      <c r="AD845" s="38"/>
      <c r="AE845" s="38"/>
      <c r="AR845" s="231" t="s">
        <v>932</v>
      </c>
      <c r="AT845" s="231" t="s">
        <v>141</v>
      </c>
      <c r="AU845" s="231" t="s">
        <v>84</v>
      </c>
      <c r="AY845" s="17" t="s">
        <v>138</v>
      </c>
      <c r="BE845" s="232">
        <f>IF(N845="základní",J845,0)</f>
        <v>0</v>
      </c>
      <c r="BF845" s="232">
        <f>IF(N845="snížená",J845,0)</f>
        <v>0</v>
      </c>
      <c r="BG845" s="232">
        <f>IF(N845="zákl. přenesená",J845,0)</f>
        <v>0</v>
      </c>
      <c r="BH845" s="232">
        <f>IF(N845="sníž. přenesená",J845,0)</f>
        <v>0</v>
      </c>
      <c r="BI845" s="232">
        <f>IF(N845="nulová",J845,0)</f>
        <v>0</v>
      </c>
      <c r="BJ845" s="17" t="s">
        <v>84</v>
      </c>
      <c r="BK845" s="232">
        <f>ROUND(I845*H845,2)</f>
        <v>0</v>
      </c>
      <c r="BL845" s="17" t="s">
        <v>932</v>
      </c>
      <c r="BM845" s="231" t="s">
        <v>944</v>
      </c>
    </row>
    <row r="846" s="2" customFormat="1">
      <c r="A846" s="38"/>
      <c r="B846" s="39"/>
      <c r="C846" s="40"/>
      <c r="D846" s="233" t="s">
        <v>147</v>
      </c>
      <c r="E846" s="40"/>
      <c r="F846" s="234" t="s">
        <v>942</v>
      </c>
      <c r="G846" s="40"/>
      <c r="H846" s="40"/>
      <c r="I846" s="235"/>
      <c r="J846" s="40"/>
      <c r="K846" s="40"/>
      <c r="L846" s="44"/>
      <c r="M846" s="236"/>
      <c r="N846" s="237"/>
      <c r="O846" s="91"/>
      <c r="P846" s="91"/>
      <c r="Q846" s="91"/>
      <c r="R846" s="91"/>
      <c r="S846" s="91"/>
      <c r="T846" s="92"/>
      <c r="U846" s="38"/>
      <c r="V846" s="38"/>
      <c r="W846" s="38"/>
      <c r="X846" s="38"/>
      <c r="Y846" s="38"/>
      <c r="Z846" s="38"/>
      <c r="AA846" s="38"/>
      <c r="AB846" s="38"/>
      <c r="AC846" s="38"/>
      <c r="AD846" s="38"/>
      <c r="AE846" s="38"/>
      <c r="AT846" s="17" t="s">
        <v>147</v>
      </c>
      <c r="AU846" s="17" t="s">
        <v>84</v>
      </c>
    </row>
    <row r="847" s="2" customFormat="1" ht="16.5" customHeight="1">
      <c r="A847" s="38"/>
      <c r="B847" s="39"/>
      <c r="C847" s="219" t="s">
        <v>945</v>
      </c>
      <c r="D847" s="219" t="s">
        <v>141</v>
      </c>
      <c r="E847" s="220" t="s">
        <v>946</v>
      </c>
      <c r="F847" s="221" t="s">
        <v>947</v>
      </c>
      <c r="G847" s="222" t="s">
        <v>252</v>
      </c>
      <c r="H847" s="223">
        <v>16</v>
      </c>
      <c r="I847" s="224"/>
      <c r="J847" s="225">
        <f>ROUND(I847*H847,2)</f>
        <v>0</v>
      </c>
      <c r="K847" s="226"/>
      <c r="L847" s="44"/>
      <c r="M847" s="227" t="s">
        <v>1</v>
      </c>
      <c r="N847" s="228" t="s">
        <v>41</v>
      </c>
      <c r="O847" s="91"/>
      <c r="P847" s="229">
        <f>O847*H847</f>
        <v>0</v>
      </c>
      <c r="Q847" s="229">
        <v>0</v>
      </c>
      <c r="R847" s="229">
        <f>Q847*H847</f>
        <v>0</v>
      </c>
      <c r="S847" s="229">
        <v>0</v>
      </c>
      <c r="T847" s="230">
        <f>S847*H847</f>
        <v>0</v>
      </c>
      <c r="U847" s="38"/>
      <c r="V847" s="38"/>
      <c r="W847" s="38"/>
      <c r="X847" s="38"/>
      <c r="Y847" s="38"/>
      <c r="Z847" s="38"/>
      <c r="AA847" s="38"/>
      <c r="AB847" s="38"/>
      <c r="AC847" s="38"/>
      <c r="AD847" s="38"/>
      <c r="AE847" s="38"/>
      <c r="AR847" s="231" t="s">
        <v>932</v>
      </c>
      <c r="AT847" s="231" t="s">
        <v>141</v>
      </c>
      <c r="AU847" s="231" t="s">
        <v>84</v>
      </c>
      <c r="AY847" s="17" t="s">
        <v>138</v>
      </c>
      <c r="BE847" s="232">
        <f>IF(N847="základní",J847,0)</f>
        <v>0</v>
      </c>
      <c r="BF847" s="232">
        <f>IF(N847="snížená",J847,0)</f>
        <v>0</v>
      </c>
      <c r="BG847" s="232">
        <f>IF(N847="zákl. přenesená",J847,0)</f>
        <v>0</v>
      </c>
      <c r="BH847" s="232">
        <f>IF(N847="sníž. přenesená",J847,0)</f>
        <v>0</v>
      </c>
      <c r="BI847" s="232">
        <f>IF(N847="nulová",J847,0)</f>
        <v>0</v>
      </c>
      <c r="BJ847" s="17" t="s">
        <v>84</v>
      </c>
      <c r="BK847" s="232">
        <f>ROUND(I847*H847,2)</f>
        <v>0</v>
      </c>
      <c r="BL847" s="17" t="s">
        <v>932</v>
      </c>
      <c r="BM847" s="231" t="s">
        <v>948</v>
      </c>
    </row>
    <row r="848" s="2" customFormat="1">
      <c r="A848" s="38"/>
      <c r="B848" s="39"/>
      <c r="C848" s="40"/>
      <c r="D848" s="233" t="s">
        <v>147</v>
      </c>
      <c r="E848" s="40"/>
      <c r="F848" s="234" t="s">
        <v>947</v>
      </c>
      <c r="G848" s="40"/>
      <c r="H848" s="40"/>
      <c r="I848" s="235"/>
      <c r="J848" s="40"/>
      <c r="K848" s="40"/>
      <c r="L848" s="44"/>
      <c r="M848" s="236"/>
      <c r="N848" s="237"/>
      <c r="O848" s="91"/>
      <c r="P848" s="91"/>
      <c r="Q848" s="91"/>
      <c r="R848" s="91"/>
      <c r="S848" s="91"/>
      <c r="T848" s="92"/>
      <c r="U848" s="38"/>
      <c r="V848" s="38"/>
      <c r="W848" s="38"/>
      <c r="X848" s="38"/>
      <c r="Y848" s="38"/>
      <c r="Z848" s="38"/>
      <c r="AA848" s="38"/>
      <c r="AB848" s="38"/>
      <c r="AC848" s="38"/>
      <c r="AD848" s="38"/>
      <c r="AE848" s="38"/>
      <c r="AT848" s="17" t="s">
        <v>147</v>
      </c>
      <c r="AU848" s="17" t="s">
        <v>84</v>
      </c>
    </row>
    <row r="849" s="2" customFormat="1" ht="16.5" customHeight="1">
      <c r="A849" s="38"/>
      <c r="B849" s="39"/>
      <c r="C849" s="219" t="s">
        <v>949</v>
      </c>
      <c r="D849" s="219" t="s">
        <v>141</v>
      </c>
      <c r="E849" s="220" t="s">
        <v>950</v>
      </c>
      <c r="F849" s="221" t="s">
        <v>951</v>
      </c>
      <c r="G849" s="222" t="s">
        <v>943</v>
      </c>
      <c r="H849" s="223">
        <v>1</v>
      </c>
      <c r="I849" s="224"/>
      <c r="J849" s="225">
        <f>ROUND(I849*H849,2)</f>
        <v>0</v>
      </c>
      <c r="K849" s="226"/>
      <c r="L849" s="44"/>
      <c r="M849" s="227" t="s">
        <v>1</v>
      </c>
      <c r="N849" s="228" t="s">
        <v>41</v>
      </c>
      <c r="O849" s="91"/>
      <c r="P849" s="229">
        <f>O849*H849</f>
        <v>0</v>
      </c>
      <c r="Q849" s="229">
        <v>0</v>
      </c>
      <c r="R849" s="229">
        <f>Q849*H849</f>
        <v>0</v>
      </c>
      <c r="S849" s="229">
        <v>0</v>
      </c>
      <c r="T849" s="230">
        <f>S849*H849</f>
        <v>0</v>
      </c>
      <c r="U849" s="38"/>
      <c r="V849" s="38"/>
      <c r="W849" s="38"/>
      <c r="X849" s="38"/>
      <c r="Y849" s="38"/>
      <c r="Z849" s="38"/>
      <c r="AA849" s="38"/>
      <c r="AB849" s="38"/>
      <c r="AC849" s="38"/>
      <c r="AD849" s="38"/>
      <c r="AE849" s="38"/>
      <c r="AR849" s="231" t="s">
        <v>932</v>
      </c>
      <c r="AT849" s="231" t="s">
        <v>141</v>
      </c>
      <c r="AU849" s="231" t="s">
        <v>84</v>
      </c>
      <c r="AY849" s="17" t="s">
        <v>138</v>
      </c>
      <c r="BE849" s="232">
        <f>IF(N849="základní",J849,0)</f>
        <v>0</v>
      </c>
      <c r="BF849" s="232">
        <f>IF(N849="snížená",J849,0)</f>
        <v>0</v>
      </c>
      <c r="BG849" s="232">
        <f>IF(N849="zákl. přenesená",J849,0)</f>
        <v>0</v>
      </c>
      <c r="BH849" s="232">
        <f>IF(N849="sníž. přenesená",J849,0)</f>
        <v>0</v>
      </c>
      <c r="BI849" s="232">
        <f>IF(N849="nulová",J849,0)</f>
        <v>0</v>
      </c>
      <c r="BJ849" s="17" t="s">
        <v>84</v>
      </c>
      <c r="BK849" s="232">
        <f>ROUND(I849*H849,2)</f>
        <v>0</v>
      </c>
      <c r="BL849" s="17" t="s">
        <v>932</v>
      </c>
      <c r="BM849" s="231" t="s">
        <v>952</v>
      </c>
    </row>
    <row r="850" s="2" customFormat="1">
      <c r="A850" s="38"/>
      <c r="B850" s="39"/>
      <c r="C850" s="40"/>
      <c r="D850" s="233" t="s">
        <v>147</v>
      </c>
      <c r="E850" s="40"/>
      <c r="F850" s="234" t="s">
        <v>951</v>
      </c>
      <c r="G850" s="40"/>
      <c r="H850" s="40"/>
      <c r="I850" s="235"/>
      <c r="J850" s="40"/>
      <c r="K850" s="40"/>
      <c r="L850" s="44"/>
      <c r="M850" s="236"/>
      <c r="N850" s="237"/>
      <c r="O850" s="91"/>
      <c r="P850" s="91"/>
      <c r="Q850" s="91"/>
      <c r="R850" s="91"/>
      <c r="S850" s="91"/>
      <c r="T850" s="92"/>
      <c r="U850" s="38"/>
      <c r="V850" s="38"/>
      <c r="W850" s="38"/>
      <c r="X850" s="38"/>
      <c r="Y850" s="38"/>
      <c r="Z850" s="38"/>
      <c r="AA850" s="38"/>
      <c r="AB850" s="38"/>
      <c r="AC850" s="38"/>
      <c r="AD850" s="38"/>
      <c r="AE850" s="38"/>
      <c r="AT850" s="17" t="s">
        <v>147</v>
      </c>
      <c r="AU850" s="17" t="s">
        <v>84</v>
      </c>
    </row>
    <row r="851" s="2" customFormat="1" ht="16.5" customHeight="1">
      <c r="A851" s="38"/>
      <c r="B851" s="39"/>
      <c r="C851" s="219" t="s">
        <v>953</v>
      </c>
      <c r="D851" s="219" t="s">
        <v>141</v>
      </c>
      <c r="E851" s="220" t="s">
        <v>954</v>
      </c>
      <c r="F851" s="221" t="s">
        <v>955</v>
      </c>
      <c r="G851" s="222" t="s">
        <v>943</v>
      </c>
      <c r="H851" s="223">
        <v>1</v>
      </c>
      <c r="I851" s="224"/>
      <c r="J851" s="225">
        <f>ROUND(I851*H851,2)</f>
        <v>0</v>
      </c>
      <c r="K851" s="226"/>
      <c r="L851" s="44"/>
      <c r="M851" s="227" t="s">
        <v>1</v>
      </c>
      <c r="N851" s="228" t="s">
        <v>41</v>
      </c>
      <c r="O851" s="91"/>
      <c r="P851" s="229">
        <f>O851*H851</f>
        <v>0</v>
      </c>
      <c r="Q851" s="229">
        <v>0</v>
      </c>
      <c r="R851" s="229">
        <f>Q851*H851</f>
        <v>0</v>
      </c>
      <c r="S851" s="229">
        <v>0</v>
      </c>
      <c r="T851" s="230">
        <f>S851*H851</f>
        <v>0</v>
      </c>
      <c r="U851" s="38"/>
      <c r="V851" s="38"/>
      <c r="W851" s="38"/>
      <c r="X851" s="38"/>
      <c r="Y851" s="38"/>
      <c r="Z851" s="38"/>
      <c r="AA851" s="38"/>
      <c r="AB851" s="38"/>
      <c r="AC851" s="38"/>
      <c r="AD851" s="38"/>
      <c r="AE851" s="38"/>
      <c r="AR851" s="231" t="s">
        <v>932</v>
      </c>
      <c r="AT851" s="231" t="s">
        <v>141</v>
      </c>
      <c r="AU851" s="231" t="s">
        <v>84</v>
      </c>
      <c r="AY851" s="17" t="s">
        <v>138</v>
      </c>
      <c r="BE851" s="232">
        <f>IF(N851="základní",J851,0)</f>
        <v>0</v>
      </c>
      <c r="BF851" s="232">
        <f>IF(N851="snížená",J851,0)</f>
        <v>0</v>
      </c>
      <c r="BG851" s="232">
        <f>IF(N851="zákl. přenesená",J851,0)</f>
        <v>0</v>
      </c>
      <c r="BH851" s="232">
        <f>IF(N851="sníž. přenesená",J851,0)</f>
        <v>0</v>
      </c>
      <c r="BI851" s="232">
        <f>IF(N851="nulová",J851,0)</f>
        <v>0</v>
      </c>
      <c r="BJ851" s="17" t="s">
        <v>84</v>
      </c>
      <c r="BK851" s="232">
        <f>ROUND(I851*H851,2)</f>
        <v>0</v>
      </c>
      <c r="BL851" s="17" t="s">
        <v>932</v>
      </c>
      <c r="BM851" s="231" t="s">
        <v>956</v>
      </c>
    </row>
    <row r="852" s="2" customFormat="1">
      <c r="A852" s="38"/>
      <c r="B852" s="39"/>
      <c r="C852" s="40"/>
      <c r="D852" s="233" t="s">
        <v>147</v>
      </c>
      <c r="E852" s="40"/>
      <c r="F852" s="234" t="s">
        <v>955</v>
      </c>
      <c r="G852" s="40"/>
      <c r="H852" s="40"/>
      <c r="I852" s="235"/>
      <c r="J852" s="40"/>
      <c r="K852" s="40"/>
      <c r="L852" s="44"/>
      <c r="M852" s="236"/>
      <c r="N852" s="237"/>
      <c r="O852" s="91"/>
      <c r="P852" s="91"/>
      <c r="Q852" s="91"/>
      <c r="R852" s="91"/>
      <c r="S852" s="91"/>
      <c r="T852" s="92"/>
      <c r="U852" s="38"/>
      <c r="V852" s="38"/>
      <c r="W852" s="38"/>
      <c r="X852" s="38"/>
      <c r="Y852" s="38"/>
      <c r="Z852" s="38"/>
      <c r="AA852" s="38"/>
      <c r="AB852" s="38"/>
      <c r="AC852" s="38"/>
      <c r="AD852" s="38"/>
      <c r="AE852" s="38"/>
      <c r="AT852" s="17" t="s">
        <v>147</v>
      </c>
      <c r="AU852" s="17" t="s">
        <v>84</v>
      </c>
    </row>
    <row r="853" s="2" customFormat="1" ht="16.5" customHeight="1">
      <c r="A853" s="38"/>
      <c r="B853" s="39"/>
      <c r="C853" s="219" t="s">
        <v>957</v>
      </c>
      <c r="D853" s="219" t="s">
        <v>141</v>
      </c>
      <c r="E853" s="220" t="s">
        <v>958</v>
      </c>
      <c r="F853" s="221" t="s">
        <v>959</v>
      </c>
      <c r="G853" s="222" t="s">
        <v>911</v>
      </c>
      <c r="H853" s="223">
        <v>17</v>
      </c>
      <c r="I853" s="224"/>
      <c r="J853" s="225">
        <f>ROUND(I853*H853,2)</f>
        <v>0</v>
      </c>
      <c r="K853" s="226"/>
      <c r="L853" s="44"/>
      <c r="M853" s="227" t="s">
        <v>1</v>
      </c>
      <c r="N853" s="228" t="s">
        <v>41</v>
      </c>
      <c r="O853" s="91"/>
      <c r="P853" s="229">
        <f>O853*H853</f>
        <v>0</v>
      </c>
      <c r="Q853" s="229">
        <v>0</v>
      </c>
      <c r="R853" s="229">
        <f>Q853*H853</f>
        <v>0</v>
      </c>
      <c r="S853" s="229">
        <v>0</v>
      </c>
      <c r="T853" s="230">
        <f>S853*H853</f>
        <v>0</v>
      </c>
      <c r="U853" s="38"/>
      <c r="V853" s="38"/>
      <c r="W853" s="38"/>
      <c r="X853" s="38"/>
      <c r="Y853" s="38"/>
      <c r="Z853" s="38"/>
      <c r="AA853" s="38"/>
      <c r="AB853" s="38"/>
      <c r="AC853" s="38"/>
      <c r="AD853" s="38"/>
      <c r="AE853" s="38"/>
      <c r="AR853" s="231" t="s">
        <v>932</v>
      </c>
      <c r="AT853" s="231" t="s">
        <v>141</v>
      </c>
      <c r="AU853" s="231" t="s">
        <v>84</v>
      </c>
      <c r="AY853" s="17" t="s">
        <v>138</v>
      </c>
      <c r="BE853" s="232">
        <f>IF(N853="základní",J853,0)</f>
        <v>0</v>
      </c>
      <c r="BF853" s="232">
        <f>IF(N853="snížená",J853,0)</f>
        <v>0</v>
      </c>
      <c r="BG853" s="232">
        <f>IF(N853="zákl. přenesená",J853,0)</f>
        <v>0</v>
      </c>
      <c r="BH853" s="232">
        <f>IF(N853="sníž. přenesená",J853,0)</f>
        <v>0</v>
      </c>
      <c r="BI853" s="232">
        <f>IF(N853="nulová",J853,0)</f>
        <v>0</v>
      </c>
      <c r="BJ853" s="17" t="s">
        <v>84</v>
      </c>
      <c r="BK853" s="232">
        <f>ROUND(I853*H853,2)</f>
        <v>0</v>
      </c>
      <c r="BL853" s="17" t="s">
        <v>932</v>
      </c>
      <c r="BM853" s="231" t="s">
        <v>960</v>
      </c>
    </row>
    <row r="854" s="2" customFormat="1">
      <c r="A854" s="38"/>
      <c r="B854" s="39"/>
      <c r="C854" s="40"/>
      <c r="D854" s="233" t="s">
        <v>147</v>
      </c>
      <c r="E854" s="40"/>
      <c r="F854" s="234" t="s">
        <v>959</v>
      </c>
      <c r="G854" s="40"/>
      <c r="H854" s="40"/>
      <c r="I854" s="235"/>
      <c r="J854" s="40"/>
      <c r="K854" s="40"/>
      <c r="L854" s="44"/>
      <c r="M854" s="236"/>
      <c r="N854" s="237"/>
      <c r="O854" s="91"/>
      <c r="P854" s="91"/>
      <c r="Q854" s="91"/>
      <c r="R854" s="91"/>
      <c r="S854" s="91"/>
      <c r="T854" s="92"/>
      <c r="U854" s="38"/>
      <c r="V854" s="38"/>
      <c r="W854" s="38"/>
      <c r="X854" s="38"/>
      <c r="Y854" s="38"/>
      <c r="Z854" s="38"/>
      <c r="AA854" s="38"/>
      <c r="AB854" s="38"/>
      <c r="AC854" s="38"/>
      <c r="AD854" s="38"/>
      <c r="AE854" s="38"/>
      <c r="AT854" s="17" t="s">
        <v>147</v>
      </c>
      <c r="AU854" s="17" t="s">
        <v>84</v>
      </c>
    </row>
    <row r="855" s="13" customFormat="1">
      <c r="A855" s="13"/>
      <c r="B855" s="240"/>
      <c r="C855" s="241"/>
      <c r="D855" s="233" t="s">
        <v>177</v>
      </c>
      <c r="E855" s="242" t="s">
        <v>1</v>
      </c>
      <c r="F855" s="243" t="s">
        <v>225</v>
      </c>
      <c r="G855" s="241"/>
      <c r="H855" s="242" t="s">
        <v>1</v>
      </c>
      <c r="I855" s="244"/>
      <c r="J855" s="241"/>
      <c r="K855" s="241"/>
      <c r="L855" s="245"/>
      <c r="M855" s="246"/>
      <c r="N855" s="247"/>
      <c r="O855" s="247"/>
      <c r="P855" s="247"/>
      <c r="Q855" s="247"/>
      <c r="R855" s="247"/>
      <c r="S855" s="247"/>
      <c r="T855" s="248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49" t="s">
        <v>177</v>
      </c>
      <c r="AU855" s="249" t="s">
        <v>84</v>
      </c>
      <c r="AV855" s="13" t="s">
        <v>84</v>
      </c>
      <c r="AW855" s="13" t="s">
        <v>32</v>
      </c>
      <c r="AX855" s="13" t="s">
        <v>76</v>
      </c>
      <c r="AY855" s="249" t="s">
        <v>138</v>
      </c>
    </row>
    <row r="856" s="14" customFormat="1">
      <c r="A856" s="14"/>
      <c r="B856" s="250"/>
      <c r="C856" s="251"/>
      <c r="D856" s="233" t="s">
        <v>177</v>
      </c>
      <c r="E856" s="252" t="s">
        <v>1</v>
      </c>
      <c r="F856" s="253" t="s">
        <v>86</v>
      </c>
      <c r="G856" s="251"/>
      <c r="H856" s="254">
        <v>2</v>
      </c>
      <c r="I856" s="255"/>
      <c r="J856" s="251"/>
      <c r="K856" s="251"/>
      <c r="L856" s="256"/>
      <c r="M856" s="257"/>
      <c r="N856" s="258"/>
      <c r="O856" s="258"/>
      <c r="P856" s="258"/>
      <c r="Q856" s="258"/>
      <c r="R856" s="258"/>
      <c r="S856" s="258"/>
      <c r="T856" s="259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60" t="s">
        <v>177</v>
      </c>
      <c r="AU856" s="260" t="s">
        <v>84</v>
      </c>
      <c r="AV856" s="14" t="s">
        <v>86</v>
      </c>
      <c r="AW856" s="14" t="s">
        <v>32</v>
      </c>
      <c r="AX856" s="14" t="s">
        <v>76</v>
      </c>
      <c r="AY856" s="260" t="s">
        <v>138</v>
      </c>
    </row>
    <row r="857" s="13" customFormat="1">
      <c r="A857" s="13"/>
      <c r="B857" s="240"/>
      <c r="C857" s="241"/>
      <c r="D857" s="233" t="s">
        <v>177</v>
      </c>
      <c r="E857" s="242" t="s">
        <v>1</v>
      </c>
      <c r="F857" s="243" t="s">
        <v>399</v>
      </c>
      <c r="G857" s="241"/>
      <c r="H857" s="242" t="s">
        <v>1</v>
      </c>
      <c r="I857" s="244"/>
      <c r="J857" s="241"/>
      <c r="K857" s="241"/>
      <c r="L857" s="245"/>
      <c r="M857" s="246"/>
      <c r="N857" s="247"/>
      <c r="O857" s="247"/>
      <c r="P857" s="247"/>
      <c r="Q857" s="247"/>
      <c r="R857" s="247"/>
      <c r="S857" s="247"/>
      <c r="T857" s="248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T857" s="249" t="s">
        <v>177</v>
      </c>
      <c r="AU857" s="249" t="s">
        <v>84</v>
      </c>
      <c r="AV857" s="13" t="s">
        <v>84</v>
      </c>
      <c r="AW857" s="13" t="s">
        <v>32</v>
      </c>
      <c r="AX857" s="13" t="s">
        <v>76</v>
      </c>
      <c r="AY857" s="249" t="s">
        <v>138</v>
      </c>
    </row>
    <row r="858" s="14" customFormat="1">
      <c r="A858" s="14"/>
      <c r="B858" s="250"/>
      <c r="C858" s="251"/>
      <c r="D858" s="233" t="s">
        <v>177</v>
      </c>
      <c r="E858" s="252" t="s">
        <v>1</v>
      </c>
      <c r="F858" s="253" t="s">
        <v>272</v>
      </c>
      <c r="G858" s="251"/>
      <c r="H858" s="254">
        <v>2</v>
      </c>
      <c r="I858" s="255"/>
      <c r="J858" s="251"/>
      <c r="K858" s="251"/>
      <c r="L858" s="256"/>
      <c r="M858" s="257"/>
      <c r="N858" s="258"/>
      <c r="O858" s="258"/>
      <c r="P858" s="258"/>
      <c r="Q858" s="258"/>
      <c r="R858" s="258"/>
      <c r="S858" s="258"/>
      <c r="T858" s="259"/>
      <c r="U858" s="14"/>
      <c r="V858" s="14"/>
      <c r="W858" s="14"/>
      <c r="X858" s="14"/>
      <c r="Y858" s="14"/>
      <c r="Z858" s="14"/>
      <c r="AA858" s="14"/>
      <c r="AB858" s="14"/>
      <c r="AC858" s="14"/>
      <c r="AD858" s="14"/>
      <c r="AE858" s="14"/>
      <c r="AT858" s="260" t="s">
        <v>177</v>
      </c>
      <c r="AU858" s="260" t="s">
        <v>84</v>
      </c>
      <c r="AV858" s="14" t="s">
        <v>86</v>
      </c>
      <c r="AW858" s="14" t="s">
        <v>32</v>
      </c>
      <c r="AX858" s="14" t="s">
        <v>76</v>
      </c>
      <c r="AY858" s="260" t="s">
        <v>138</v>
      </c>
    </row>
    <row r="859" s="13" customFormat="1">
      <c r="A859" s="13"/>
      <c r="B859" s="240"/>
      <c r="C859" s="241"/>
      <c r="D859" s="233" t="s">
        <v>177</v>
      </c>
      <c r="E859" s="242" t="s">
        <v>1</v>
      </c>
      <c r="F859" s="243" t="s">
        <v>227</v>
      </c>
      <c r="G859" s="241"/>
      <c r="H859" s="242" t="s">
        <v>1</v>
      </c>
      <c r="I859" s="244"/>
      <c r="J859" s="241"/>
      <c r="K859" s="241"/>
      <c r="L859" s="245"/>
      <c r="M859" s="246"/>
      <c r="N859" s="247"/>
      <c r="O859" s="247"/>
      <c r="P859" s="247"/>
      <c r="Q859" s="247"/>
      <c r="R859" s="247"/>
      <c r="S859" s="247"/>
      <c r="T859" s="248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49" t="s">
        <v>177</v>
      </c>
      <c r="AU859" s="249" t="s">
        <v>84</v>
      </c>
      <c r="AV859" s="13" t="s">
        <v>84</v>
      </c>
      <c r="AW859" s="13" t="s">
        <v>32</v>
      </c>
      <c r="AX859" s="13" t="s">
        <v>76</v>
      </c>
      <c r="AY859" s="249" t="s">
        <v>138</v>
      </c>
    </row>
    <row r="860" s="14" customFormat="1">
      <c r="A860" s="14"/>
      <c r="B860" s="250"/>
      <c r="C860" s="251"/>
      <c r="D860" s="233" t="s">
        <v>177</v>
      </c>
      <c r="E860" s="252" t="s">
        <v>1</v>
      </c>
      <c r="F860" s="253" t="s">
        <v>207</v>
      </c>
      <c r="G860" s="251"/>
      <c r="H860" s="254">
        <v>10</v>
      </c>
      <c r="I860" s="255"/>
      <c r="J860" s="251"/>
      <c r="K860" s="251"/>
      <c r="L860" s="256"/>
      <c r="M860" s="257"/>
      <c r="N860" s="258"/>
      <c r="O860" s="258"/>
      <c r="P860" s="258"/>
      <c r="Q860" s="258"/>
      <c r="R860" s="258"/>
      <c r="S860" s="258"/>
      <c r="T860" s="259"/>
      <c r="U860" s="14"/>
      <c r="V860" s="14"/>
      <c r="W860" s="14"/>
      <c r="X860" s="14"/>
      <c r="Y860" s="14"/>
      <c r="Z860" s="14"/>
      <c r="AA860" s="14"/>
      <c r="AB860" s="14"/>
      <c r="AC860" s="14"/>
      <c r="AD860" s="14"/>
      <c r="AE860" s="14"/>
      <c r="AT860" s="260" t="s">
        <v>177</v>
      </c>
      <c r="AU860" s="260" t="s">
        <v>84</v>
      </c>
      <c r="AV860" s="14" t="s">
        <v>86</v>
      </c>
      <c r="AW860" s="14" t="s">
        <v>32</v>
      </c>
      <c r="AX860" s="14" t="s">
        <v>76</v>
      </c>
      <c r="AY860" s="260" t="s">
        <v>138</v>
      </c>
    </row>
    <row r="861" s="13" customFormat="1">
      <c r="A861" s="13"/>
      <c r="B861" s="240"/>
      <c r="C861" s="241"/>
      <c r="D861" s="233" t="s">
        <v>177</v>
      </c>
      <c r="E861" s="242" t="s">
        <v>1</v>
      </c>
      <c r="F861" s="243" t="s">
        <v>905</v>
      </c>
      <c r="G861" s="241"/>
      <c r="H861" s="242" t="s">
        <v>1</v>
      </c>
      <c r="I861" s="244"/>
      <c r="J861" s="241"/>
      <c r="K861" s="241"/>
      <c r="L861" s="245"/>
      <c r="M861" s="246"/>
      <c r="N861" s="247"/>
      <c r="O861" s="247"/>
      <c r="P861" s="247"/>
      <c r="Q861" s="247"/>
      <c r="R861" s="247"/>
      <c r="S861" s="247"/>
      <c r="T861" s="248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49" t="s">
        <v>177</v>
      </c>
      <c r="AU861" s="249" t="s">
        <v>84</v>
      </c>
      <c r="AV861" s="13" t="s">
        <v>84</v>
      </c>
      <c r="AW861" s="13" t="s">
        <v>32</v>
      </c>
      <c r="AX861" s="13" t="s">
        <v>76</v>
      </c>
      <c r="AY861" s="249" t="s">
        <v>138</v>
      </c>
    </row>
    <row r="862" s="14" customFormat="1">
      <c r="A862" s="14"/>
      <c r="B862" s="250"/>
      <c r="C862" s="251"/>
      <c r="D862" s="233" t="s">
        <v>177</v>
      </c>
      <c r="E862" s="252" t="s">
        <v>1</v>
      </c>
      <c r="F862" s="253" t="s">
        <v>139</v>
      </c>
      <c r="G862" s="251"/>
      <c r="H862" s="254">
        <v>3</v>
      </c>
      <c r="I862" s="255"/>
      <c r="J862" s="251"/>
      <c r="K862" s="251"/>
      <c r="L862" s="256"/>
      <c r="M862" s="257"/>
      <c r="N862" s="258"/>
      <c r="O862" s="258"/>
      <c r="P862" s="258"/>
      <c r="Q862" s="258"/>
      <c r="R862" s="258"/>
      <c r="S862" s="258"/>
      <c r="T862" s="259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60" t="s">
        <v>177</v>
      </c>
      <c r="AU862" s="260" t="s">
        <v>84</v>
      </c>
      <c r="AV862" s="14" t="s">
        <v>86</v>
      </c>
      <c r="AW862" s="14" t="s">
        <v>32</v>
      </c>
      <c r="AX862" s="14" t="s">
        <v>76</v>
      </c>
      <c r="AY862" s="260" t="s">
        <v>138</v>
      </c>
    </row>
    <row r="863" s="15" customFormat="1">
      <c r="A863" s="15"/>
      <c r="B863" s="261"/>
      <c r="C863" s="262"/>
      <c r="D863" s="233" t="s">
        <v>177</v>
      </c>
      <c r="E863" s="263" t="s">
        <v>1</v>
      </c>
      <c r="F863" s="264" t="s">
        <v>180</v>
      </c>
      <c r="G863" s="262"/>
      <c r="H863" s="265">
        <v>17</v>
      </c>
      <c r="I863" s="266"/>
      <c r="J863" s="262"/>
      <c r="K863" s="262"/>
      <c r="L863" s="267"/>
      <c r="M863" s="268"/>
      <c r="N863" s="269"/>
      <c r="O863" s="269"/>
      <c r="P863" s="269"/>
      <c r="Q863" s="269"/>
      <c r="R863" s="269"/>
      <c r="S863" s="269"/>
      <c r="T863" s="270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  <c r="AE863" s="15"/>
      <c r="AT863" s="271" t="s">
        <v>177</v>
      </c>
      <c r="AU863" s="271" t="s">
        <v>84</v>
      </c>
      <c r="AV863" s="15" t="s">
        <v>145</v>
      </c>
      <c r="AW863" s="15" t="s">
        <v>32</v>
      </c>
      <c r="AX863" s="15" t="s">
        <v>84</v>
      </c>
      <c r="AY863" s="271" t="s">
        <v>138</v>
      </c>
    </row>
    <row r="864" s="2" customFormat="1" ht="16.5" customHeight="1">
      <c r="A864" s="38"/>
      <c r="B864" s="39"/>
      <c r="C864" s="219" t="s">
        <v>961</v>
      </c>
      <c r="D864" s="219" t="s">
        <v>141</v>
      </c>
      <c r="E864" s="220" t="s">
        <v>962</v>
      </c>
      <c r="F864" s="221" t="s">
        <v>963</v>
      </c>
      <c r="G864" s="222" t="s">
        <v>943</v>
      </c>
      <c r="H864" s="223">
        <v>1</v>
      </c>
      <c r="I864" s="224"/>
      <c r="J864" s="225">
        <f>ROUND(I864*H864,2)</f>
        <v>0</v>
      </c>
      <c r="K864" s="226"/>
      <c r="L864" s="44"/>
      <c r="M864" s="227" t="s">
        <v>1</v>
      </c>
      <c r="N864" s="228" t="s">
        <v>41</v>
      </c>
      <c r="O864" s="91"/>
      <c r="P864" s="229">
        <f>O864*H864</f>
        <v>0</v>
      </c>
      <c r="Q864" s="229">
        <v>0</v>
      </c>
      <c r="R864" s="229">
        <f>Q864*H864</f>
        <v>0</v>
      </c>
      <c r="S864" s="229">
        <v>0</v>
      </c>
      <c r="T864" s="230">
        <f>S864*H864</f>
        <v>0</v>
      </c>
      <c r="U864" s="38"/>
      <c r="V864" s="38"/>
      <c r="W864" s="38"/>
      <c r="X864" s="38"/>
      <c r="Y864" s="38"/>
      <c r="Z864" s="38"/>
      <c r="AA864" s="38"/>
      <c r="AB864" s="38"/>
      <c r="AC864" s="38"/>
      <c r="AD864" s="38"/>
      <c r="AE864" s="38"/>
      <c r="AR864" s="231" t="s">
        <v>932</v>
      </c>
      <c r="AT864" s="231" t="s">
        <v>141</v>
      </c>
      <c r="AU864" s="231" t="s">
        <v>84</v>
      </c>
      <c r="AY864" s="17" t="s">
        <v>138</v>
      </c>
      <c r="BE864" s="232">
        <f>IF(N864="základní",J864,0)</f>
        <v>0</v>
      </c>
      <c r="BF864" s="232">
        <f>IF(N864="snížená",J864,0)</f>
        <v>0</v>
      </c>
      <c r="BG864" s="232">
        <f>IF(N864="zákl. přenesená",J864,0)</f>
        <v>0</v>
      </c>
      <c r="BH864" s="232">
        <f>IF(N864="sníž. přenesená",J864,0)</f>
        <v>0</v>
      </c>
      <c r="BI864" s="232">
        <f>IF(N864="nulová",J864,0)</f>
        <v>0</v>
      </c>
      <c r="BJ864" s="17" t="s">
        <v>84</v>
      </c>
      <c r="BK864" s="232">
        <f>ROUND(I864*H864,2)</f>
        <v>0</v>
      </c>
      <c r="BL864" s="17" t="s">
        <v>932</v>
      </c>
      <c r="BM864" s="231" t="s">
        <v>964</v>
      </c>
    </row>
    <row r="865" s="2" customFormat="1">
      <c r="A865" s="38"/>
      <c r="B865" s="39"/>
      <c r="C865" s="40"/>
      <c r="D865" s="233" t="s">
        <v>147</v>
      </c>
      <c r="E865" s="40"/>
      <c r="F865" s="234" t="s">
        <v>963</v>
      </c>
      <c r="G865" s="40"/>
      <c r="H865" s="40"/>
      <c r="I865" s="235"/>
      <c r="J865" s="40"/>
      <c r="K865" s="40"/>
      <c r="L865" s="44"/>
      <c r="M865" s="283"/>
      <c r="N865" s="284"/>
      <c r="O865" s="285"/>
      <c r="P865" s="285"/>
      <c r="Q865" s="285"/>
      <c r="R865" s="285"/>
      <c r="S865" s="285"/>
      <c r="T865" s="286"/>
      <c r="U865" s="38"/>
      <c r="V865" s="38"/>
      <c r="W865" s="38"/>
      <c r="X865" s="38"/>
      <c r="Y865" s="38"/>
      <c r="Z865" s="38"/>
      <c r="AA865" s="38"/>
      <c r="AB865" s="38"/>
      <c r="AC865" s="38"/>
      <c r="AD865" s="38"/>
      <c r="AE865" s="38"/>
      <c r="AT865" s="17" t="s">
        <v>147</v>
      </c>
      <c r="AU865" s="17" t="s">
        <v>84</v>
      </c>
    </row>
    <row r="866" s="2" customFormat="1" ht="6.96" customHeight="1">
      <c r="A866" s="38"/>
      <c r="B866" s="66"/>
      <c r="C866" s="67"/>
      <c r="D866" s="67"/>
      <c r="E866" s="67"/>
      <c r="F866" s="67"/>
      <c r="G866" s="67"/>
      <c r="H866" s="67"/>
      <c r="I866" s="67"/>
      <c r="J866" s="67"/>
      <c r="K866" s="67"/>
      <c r="L866" s="44"/>
      <c r="M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  <c r="AA866" s="38"/>
      <c r="AB866" s="38"/>
      <c r="AC866" s="38"/>
      <c r="AD866" s="38"/>
      <c r="AE866" s="38"/>
    </row>
  </sheetData>
  <sheetProtection sheet="1" autoFilter="0" formatColumns="0" formatRows="0" objects="1" scenarios="1" spinCount="100000" saltValue="ee6L/UGefwVUDaH652geg613C3lj87CJY/SCs+81lRdSX35MUIdjR1D6JCyJhP/vpYzqpAZzxd42J7t85DJhow==" hashValue="JTe2kf9eyT33zcJGxpFlBMcYbp1g2UFjjoMB/jLhdQyl4trlIfBvYgSIXMmajU20TNAjz2v6Oyv+ucDpUfn5UQ==" algorithmName="SHA-512" password="CC35"/>
  <autoFilter ref="C134:K865"/>
  <mergeCells count="9">
    <mergeCell ref="E7:H7"/>
    <mergeCell ref="E9:H9"/>
    <mergeCell ref="E18:H18"/>
    <mergeCell ref="E27:H27"/>
    <mergeCell ref="E85:H85"/>
    <mergeCell ref="E87:H87"/>
    <mergeCell ref="E125:H125"/>
    <mergeCell ref="E127:H127"/>
    <mergeCell ref="L2:V2"/>
  </mergeCells>
  <hyperlinks>
    <hyperlink ref="F140" r:id="rId1" display="https://podminky.urs.cz/item/CS_URS_2025_02/340237212"/>
    <hyperlink ref="F144" r:id="rId2" display="https://podminky.urs.cz/item/CS_URS_2025_02/411236221"/>
    <hyperlink ref="F148" r:id="rId3" display="https://podminky.urs.cz/item/CS_URS_2025_02/611325222"/>
    <hyperlink ref="F151" r:id="rId4" display="https://podminky.urs.cz/item/CS_URS_2025_02/612325222"/>
    <hyperlink ref="F155" r:id="rId5" display="https://podminky.urs.cz/item/CS_URS_2025_02/971033241"/>
    <hyperlink ref="F161" r:id="rId6" display="https://podminky.urs.cz/item/CS_URS_2025_02/972012311"/>
    <hyperlink ref="F168" r:id="rId7" display="https://podminky.urs.cz/item/CS_URS_2025_02/997013214"/>
    <hyperlink ref="F171" r:id="rId8" display="https://podminky.urs.cz/item/CS_URS_2025_02/997013501"/>
    <hyperlink ref="F174" r:id="rId9" display="https://podminky.urs.cz/item/CS_URS_2025_02/997013509"/>
    <hyperlink ref="F178" r:id="rId10" display="https://podminky.urs.cz/item/CS_URS_2025_02/997013871"/>
    <hyperlink ref="F183" r:id="rId11" display="https://podminky.urs.cz/item/CS_URS_2025_02/713471211"/>
    <hyperlink ref="F209" r:id="rId12" display="https://podminky.urs.cz/item/CS_URS_2025_02/721910945"/>
    <hyperlink ref="F213" r:id="rId13" display="https://podminky.urs.cz/item/CS_URS_2025_02/722270101"/>
    <hyperlink ref="F220" r:id="rId14" display="https://podminky.urs.cz/item/CS_URS_2025_02/723233111"/>
    <hyperlink ref="F227" r:id="rId15" display="https://podminky.urs.cz/item/CS_URS_2025_02/732111135"/>
    <hyperlink ref="F233" r:id="rId16" display="https://podminky.urs.cz/item/CS_URS_2025_02/732111233"/>
    <hyperlink ref="F236" r:id="rId17" display="https://podminky.urs.cz/item/CS_URS_2025_02/732111314"/>
    <hyperlink ref="F239" r:id="rId18" display="https://podminky.urs.cz/item/CS_URS_2025_02/732111315"/>
    <hyperlink ref="F242" r:id="rId19" display="https://podminky.urs.cz/item/CS_URS_2025_02/732111318"/>
    <hyperlink ref="F245" r:id="rId20" display="https://podminky.urs.cz/item/CS_URS_2025_02/732111325"/>
    <hyperlink ref="F248" r:id="rId21" display="https://podminky.urs.cz/item/CS_URS_2025_02/732221821"/>
    <hyperlink ref="F251" r:id="rId22" display="https://podminky.urs.cz/item/CS_URS_2025_02/732229632"/>
    <hyperlink ref="F259" r:id="rId23" display="https://podminky.urs.cz/item/CS_URS_2025_02/732320813"/>
    <hyperlink ref="F262" r:id="rId24" display="https://podminky.urs.cz/item/CS_URS_2025_02/732331621"/>
    <hyperlink ref="F268" r:id="rId25" display="https://podminky.urs.cz/item/CS_URS_2025_02/732420814"/>
    <hyperlink ref="F271" r:id="rId26" display="https://podminky.urs.cz/item/CS_URS_2025_02/732421412"/>
    <hyperlink ref="F277" r:id="rId27" display="https://podminky.urs.cz/item/CS_URS_2025_02/732421474"/>
    <hyperlink ref="F283" r:id="rId28" display="https://podminky.urs.cz/item/CS_URS_2025_02/998732122"/>
    <hyperlink ref="F287" r:id="rId29" display="https://podminky.urs.cz/item/CS_URS_2025_02/733110806"/>
    <hyperlink ref="F293" r:id="rId30" display="https://podminky.urs.cz/item/CS_URS_2025_02/733110808"/>
    <hyperlink ref="F296" r:id="rId31" display="https://podminky.urs.cz/item/CS_URS_2025_02/733110810"/>
    <hyperlink ref="F299" r:id="rId32" display="https://podminky.urs.cz/item/CS_URS_2025_02/733121150"/>
    <hyperlink ref="F309" r:id="rId33" display="https://podminky.urs.cz/item/CS_URS_2025_02/733121154"/>
    <hyperlink ref="F317" r:id="rId34" display="https://podminky.urs.cz/item/CS_URS_2025_02/733121155"/>
    <hyperlink ref="F323" r:id="rId35" display="https://podminky.urs.cz/item/CS_URS_2025_02/733121158"/>
    <hyperlink ref="F331" r:id="rId36" display="https://podminky.urs.cz/item/CS_URS_2025_02/733121162"/>
    <hyperlink ref="F337" r:id="rId37" display="https://podminky.urs.cz/item/CS_URS_2025_02/733121165"/>
    <hyperlink ref="F343" r:id="rId38" display="https://podminky.urs.cz/item/CS_URS_2025_02/733121168"/>
    <hyperlink ref="F351" r:id="rId39" display="https://podminky.urs.cz/item/CS_URS_2025_02/733124119"/>
    <hyperlink ref="F357" r:id="rId40" display="https://podminky.urs.cz/item/CS_URS_2025_02/733124124"/>
    <hyperlink ref="F367" r:id="rId41" display="https://podminky.urs.cz/item/CS_URS_2025_02/733190217"/>
    <hyperlink ref="F372" r:id="rId42" display="https://podminky.urs.cz/item/CS_URS_2025_02/733190219"/>
    <hyperlink ref="F377" r:id="rId43" display="https://podminky.urs.cz/item/CS_URS_2025_02/733190225"/>
    <hyperlink ref="F382" r:id="rId44" display="https://podminky.urs.cz/item/CS_URS_2025_02/733190232"/>
    <hyperlink ref="F387" r:id="rId45" display="https://podminky.urs.cz/item/CS_URS_2025_02/733191923"/>
    <hyperlink ref="F395" r:id="rId46" display="https://podminky.urs.cz/item/CS_URS_2025_02/733222302"/>
    <hyperlink ref="F401" r:id="rId47" display="https://podminky.urs.cz/item/CS_URS_2025_02/733222303"/>
    <hyperlink ref="F407" r:id="rId48" display="https://podminky.urs.cz/item/CS_URS_2025_02/733222304"/>
    <hyperlink ref="F413" r:id="rId49" display="https://podminky.urs.cz/item/CS_URS_2025_02/733223304"/>
    <hyperlink ref="F419" r:id="rId50" display="https://podminky.urs.cz/item/CS_URS_2025_02/733291101"/>
    <hyperlink ref="F424" r:id="rId51" display="https://podminky.urs.cz/item/CS_URS_2025_02/998733122"/>
    <hyperlink ref="F428" r:id="rId52" display="https://podminky.urs.cz/item/CS_URS_2025_02/734100812"/>
    <hyperlink ref="F433" r:id="rId53" display="https://podminky.urs.cz/item/CS_URS_2025_02/734109311"/>
    <hyperlink ref="F443" r:id="rId54" display="https://podminky.urs.cz/item/CS_URS_2025_02/734109315"/>
    <hyperlink ref="F451" r:id="rId55" display="https://podminky.urs.cz/item/CS_URS_2025_02/734121616"/>
    <hyperlink ref="F457" r:id="rId56" display="https://podminky.urs.cz/item/CS_URS_2025_02/734163441"/>
    <hyperlink ref="F463" r:id="rId57" display="https://podminky.urs.cz/item/CS_URS_2025_02/734163447"/>
    <hyperlink ref="F469" r:id="rId58" display="https://podminky.urs.cz/item/CS_URS_2025_02/734173417"/>
    <hyperlink ref="F475" r:id="rId59" display="https://podminky.urs.cz/item/CS_URS_2025_02/734173611"/>
    <hyperlink ref="F483" r:id="rId60" display="https://podminky.urs.cz/item/CS_URS_2025_02/734173614"/>
    <hyperlink ref="F489" r:id="rId61" display="https://podminky.urs.cz/item/CS_URS_2025_02/734173616"/>
    <hyperlink ref="F495" r:id="rId62" display="https://podminky.urs.cz/item/CS_URS_2025_02/734173617"/>
    <hyperlink ref="F501" r:id="rId63" display="https://podminky.urs.cz/item/CS_URS_2025_02/734173618"/>
    <hyperlink ref="F509" r:id="rId64" display="https://podminky.urs.cz/item/CS_URS_2025_02/734191611"/>
    <hyperlink ref="F515" r:id="rId65" display="https://podminky.urs.cz/item/CS_URS_2025_02/734191733"/>
    <hyperlink ref="F521" r:id="rId66" display="https://podminky.urs.cz/item/CS_URS_2025_02/734193116"/>
    <hyperlink ref="F527" r:id="rId67" display="https://podminky.urs.cz/item/CS_URS_2025_02/734200821"/>
    <hyperlink ref="F533" r:id="rId68" display="https://podminky.urs.cz/item/CS_URS_2025_02/734211115"/>
    <hyperlink ref="F539" r:id="rId69" display="https://podminky.urs.cz/item/CS_URS_2025_02/734211127"/>
    <hyperlink ref="F549" r:id="rId70" display="https://podminky.urs.cz/item/CS_URS_2025_02/734220001"/>
    <hyperlink ref="F557" r:id="rId71" display="https://podminky.urs.cz/item/CS_URS_2025_02/734220002"/>
    <hyperlink ref="F563" r:id="rId72" display="https://podminky.urs.cz/item/CS_URS_2025_02/734220003"/>
    <hyperlink ref="F571" r:id="rId73" display="https://podminky.urs.cz/item/CS_URS_2025_02/734220004"/>
    <hyperlink ref="F576" r:id="rId74" display="https://podminky.urs.cz/item/CS_URS_2025_02/734221544"/>
    <hyperlink ref="F582" r:id="rId75" display="https://podminky.urs.cz/item/CS_URS_2025_02/734221545"/>
    <hyperlink ref="F590" r:id="rId76" display="https://podminky.urs.cz/item/CS_URS_2025_02/734221546"/>
    <hyperlink ref="F596" r:id="rId77" display="https://podminky.urs.cz/item/CS_URS_2025_02/734221684"/>
    <hyperlink ref="F602" r:id="rId78" display="https://podminky.urs.cz/item/CS_URS_2025_02/734242414"/>
    <hyperlink ref="F608" r:id="rId79" display="https://podminky.urs.cz/item/CS_URS_2025_02/734242417"/>
    <hyperlink ref="F614" r:id="rId80" display="https://podminky.urs.cz/item/CS_URS_2025_02/734251145"/>
    <hyperlink ref="F620" r:id="rId81" display="https://podminky.urs.cz/item/CS_URS_2025_02/734261233"/>
    <hyperlink ref="F632" r:id="rId82" display="https://podminky.urs.cz/item/CS_URS_2025_02/734261234"/>
    <hyperlink ref="F638" r:id="rId83" display="https://podminky.urs.cz/item/CS_URS_2025_02/734261235"/>
    <hyperlink ref="F648" r:id="rId84" display="https://podminky.urs.cz/item/CS_URS_2025_02/734261236"/>
    <hyperlink ref="F654" r:id="rId85" display="https://podminky.urs.cz/item/CS_URS_2025_02/734261238"/>
    <hyperlink ref="F660" r:id="rId86" display="https://podminky.urs.cz/item/CS_URS_2025_02/734261716"/>
    <hyperlink ref="F666" r:id="rId87" display="https://podminky.urs.cz/item/CS_URS_2025_02/734261717"/>
    <hyperlink ref="F674" r:id="rId88" display="https://podminky.urs.cz/item/CS_URS_2025_02/734261718"/>
    <hyperlink ref="F680" r:id="rId89" display="https://podminky.urs.cz/item/CS_URS_2025_02/734291123"/>
    <hyperlink ref="F690" r:id="rId90" display="https://podminky.urs.cz/item/CS_URS_2025_02/734291253"/>
    <hyperlink ref="F696" r:id="rId91" display="https://podminky.urs.cz/item/CS_URS_2025_02/734291255"/>
    <hyperlink ref="F702" r:id="rId92" display="https://podminky.urs.cz/item/CS_URS_2025_02/734291258"/>
    <hyperlink ref="F708" r:id="rId93" display="https://podminky.urs.cz/item/CS_URS_2025_02/734292713"/>
    <hyperlink ref="F714" r:id="rId94" display="https://podminky.urs.cz/item/CS_URS_2025_02/734292715"/>
    <hyperlink ref="F720" r:id="rId95" display="https://podminky.urs.cz/item/CS_URS_2025_02/734292718"/>
    <hyperlink ref="F726" r:id="rId96" display="https://podminky.urs.cz/item/CS_URS_2025_02/734295022"/>
    <hyperlink ref="F732" r:id="rId97" display="https://podminky.urs.cz/item/CS_URS_2025_02/734295023"/>
    <hyperlink ref="F738" r:id="rId98" display="https://podminky.urs.cz/item/CS_URS_2025_02/734411103"/>
    <hyperlink ref="F744" r:id="rId99" display="https://podminky.urs.cz/item/CS_URS_2025_02/734412113"/>
    <hyperlink ref="F755" r:id="rId100" display="https://podminky.urs.cz/item/CS_URS_2025_02/734421102"/>
    <hyperlink ref="F761" r:id="rId101" display="https://podminky.urs.cz/item/CS_URS_2025_02/734424102"/>
    <hyperlink ref="F767" r:id="rId102" display="https://podminky.urs.cz/item/CS_URS_2025_02/734494213"/>
    <hyperlink ref="F783" r:id="rId103" display="https://podminky.urs.cz/item/CS_URS_2025_02/998734122"/>
    <hyperlink ref="F787" r:id="rId104" display="https://podminky.urs.cz/item/CS_URS_2025_02/735190913"/>
    <hyperlink ref="F793" r:id="rId105" display="https://podminky.urs.cz/item/CS_URS_2025_02/998735122"/>
    <hyperlink ref="F797" r:id="rId106" display="https://podminky.urs.cz/item/CS_URS_2025_02/741110514"/>
    <hyperlink ref="F821" r:id="rId107" display="https://podminky.urs.cz/item/CS_URS_2025_02/784111001"/>
    <hyperlink ref="F824" r:id="rId108" display="https://podminky.urs.cz/item/CS_URS_2025_02/784121001"/>
    <hyperlink ref="F829" r:id="rId109" display="https://podminky.urs.cz/item/CS_URS_2025_02/784211101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Snížení energetické náročnosti budovy Zámku Trmice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965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23. 9. 2025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ROUND(J119,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ROUND((SUM(BE119:BE142)),  2)</f>
        <v>0</v>
      </c>
      <c r="G33" s="38"/>
      <c r="H33" s="38"/>
      <c r="I33" s="155">
        <v>0.20999999999999999</v>
      </c>
      <c r="J33" s="154">
        <f>ROUND(((SUM(BE119:BE142))*I33),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ROUND((SUM(BF119:BF142)),  2)</f>
        <v>0</v>
      </c>
      <c r="G34" s="38"/>
      <c r="H34" s="38"/>
      <c r="I34" s="155">
        <v>0.12</v>
      </c>
      <c r="J34" s="154">
        <f>ROUND(((SUM(BF119:BF142))*I34),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ROUND((SUM(BG119:BG142)),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ROUND((SUM(BH119:BH142)),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ROUND((SUM(BI119:BI142)),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Snížení energetické náročnosti budovy Zámku Trmice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02 - Elektroinstalace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Trmice</v>
      </c>
      <c r="G89" s="40"/>
      <c r="H89" s="40"/>
      <c r="I89" s="32" t="s">
        <v>22</v>
      </c>
      <c r="J89" s="79" t="str">
        <f>IF(J12="","",J12)</f>
        <v>23. 9. 2025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>DRAKISA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Krajovský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J119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110</v>
      </c>
      <c r="E97" s="182"/>
      <c r="F97" s="182"/>
      <c r="G97" s="182"/>
      <c r="H97" s="182"/>
      <c r="I97" s="182"/>
      <c r="J97" s="183">
        <f>J120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119</v>
      </c>
      <c r="E98" s="188"/>
      <c r="F98" s="188"/>
      <c r="G98" s="188"/>
      <c r="H98" s="188"/>
      <c r="I98" s="188"/>
      <c r="J98" s="189">
        <f>J121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9"/>
      <c r="C99" s="180"/>
      <c r="D99" s="181" t="s">
        <v>122</v>
      </c>
      <c r="E99" s="182"/>
      <c r="F99" s="182"/>
      <c r="G99" s="182"/>
      <c r="H99" s="182"/>
      <c r="I99" s="182"/>
      <c r="J99" s="183">
        <f>J136</f>
        <v>0</v>
      </c>
      <c r="K99" s="180"/>
      <c r="L99" s="184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8"/>
      <c r="B100" s="39"/>
      <c r="C100" s="40"/>
      <c r="D100" s="40"/>
      <c r="E100" s="40"/>
      <c r="F100" s="40"/>
      <c r="G100" s="40"/>
      <c r="H100" s="40"/>
      <c r="I100" s="40"/>
      <c r="J100" s="40"/>
      <c r="K100" s="40"/>
      <c r="L100" s="63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6"/>
      <c r="C101" s="67"/>
      <c r="D101" s="67"/>
      <c r="E101" s="67"/>
      <c r="F101" s="67"/>
      <c r="G101" s="67"/>
      <c r="H101" s="67"/>
      <c r="I101" s="67"/>
      <c r="J101" s="67"/>
      <c r="K101" s="67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8"/>
      <c r="C105" s="69"/>
      <c r="D105" s="69"/>
      <c r="E105" s="69"/>
      <c r="F105" s="69"/>
      <c r="G105" s="69"/>
      <c r="H105" s="69"/>
      <c r="I105" s="69"/>
      <c r="J105" s="69"/>
      <c r="K105" s="69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123</v>
      </c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6.5" customHeight="1">
      <c r="A109" s="38"/>
      <c r="B109" s="39"/>
      <c r="C109" s="40"/>
      <c r="D109" s="40"/>
      <c r="E109" s="174" t="str">
        <f>E7</f>
        <v>Snížení energetické náročnosti budovy Zámku Trmice</v>
      </c>
      <c r="F109" s="32"/>
      <c r="G109" s="32"/>
      <c r="H109" s="32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97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76" t="str">
        <f>E9</f>
        <v>02 - Elektroinstalace</v>
      </c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40"/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40"/>
      <c r="E113" s="40"/>
      <c r="F113" s="27" t="str">
        <f>F12</f>
        <v>Trmice</v>
      </c>
      <c r="G113" s="40"/>
      <c r="H113" s="40"/>
      <c r="I113" s="32" t="s">
        <v>22</v>
      </c>
      <c r="J113" s="79" t="str">
        <f>IF(J12="","",J12)</f>
        <v>23. 9. 2025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40"/>
      <c r="E115" s="40"/>
      <c r="F115" s="27" t="str">
        <f>E15</f>
        <v xml:space="preserve"> </v>
      </c>
      <c r="G115" s="40"/>
      <c r="H115" s="40"/>
      <c r="I115" s="32" t="s">
        <v>30</v>
      </c>
      <c r="J115" s="36" t="str">
        <f>E21</f>
        <v>DRAKISA s.r.o.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28</v>
      </c>
      <c r="D116" s="40"/>
      <c r="E116" s="40"/>
      <c r="F116" s="27" t="str">
        <f>IF(E18="","",E18)</f>
        <v>Vyplň údaj</v>
      </c>
      <c r="G116" s="40"/>
      <c r="H116" s="40"/>
      <c r="I116" s="32" t="s">
        <v>33</v>
      </c>
      <c r="J116" s="36" t="str">
        <f>E24</f>
        <v>Krajovský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40"/>
      <c r="D117" s="40"/>
      <c r="E117" s="40"/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91"/>
      <c r="B118" s="192"/>
      <c r="C118" s="193" t="s">
        <v>124</v>
      </c>
      <c r="D118" s="194" t="s">
        <v>61</v>
      </c>
      <c r="E118" s="194" t="s">
        <v>57</v>
      </c>
      <c r="F118" s="194" t="s">
        <v>58</v>
      </c>
      <c r="G118" s="194" t="s">
        <v>125</v>
      </c>
      <c r="H118" s="194" t="s">
        <v>126</v>
      </c>
      <c r="I118" s="194" t="s">
        <v>127</v>
      </c>
      <c r="J118" s="195" t="s">
        <v>101</v>
      </c>
      <c r="K118" s="196" t="s">
        <v>128</v>
      </c>
      <c r="L118" s="197"/>
      <c r="M118" s="100" t="s">
        <v>1</v>
      </c>
      <c r="N118" s="101" t="s">
        <v>40</v>
      </c>
      <c r="O118" s="101" t="s">
        <v>129</v>
      </c>
      <c r="P118" s="101" t="s">
        <v>130</v>
      </c>
      <c r="Q118" s="101" t="s">
        <v>131</v>
      </c>
      <c r="R118" s="101" t="s">
        <v>132</v>
      </c>
      <c r="S118" s="101" t="s">
        <v>133</v>
      </c>
      <c r="T118" s="102" t="s">
        <v>134</v>
      </c>
      <c r="U118" s="191"/>
      <c r="V118" s="191"/>
      <c r="W118" s="191"/>
      <c r="X118" s="191"/>
      <c r="Y118" s="191"/>
      <c r="Z118" s="191"/>
      <c r="AA118" s="191"/>
      <c r="AB118" s="191"/>
      <c r="AC118" s="191"/>
      <c r="AD118" s="191"/>
      <c r="AE118" s="191"/>
    </row>
    <row r="119" s="2" customFormat="1" ht="22.8" customHeight="1">
      <c r="A119" s="38"/>
      <c r="B119" s="39"/>
      <c r="C119" s="107" t="s">
        <v>135</v>
      </c>
      <c r="D119" s="40"/>
      <c r="E119" s="40"/>
      <c r="F119" s="40"/>
      <c r="G119" s="40"/>
      <c r="H119" s="40"/>
      <c r="I119" s="40"/>
      <c r="J119" s="198">
        <f>BK119</f>
        <v>0</v>
      </c>
      <c r="K119" s="40"/>
      <c r="L119" s="44"/>
      <c r="M119" s="103"/>
      <c r="N119" s="199"/>
      <c r="O119" s="104"/>
      <c r="P119" s="200">
        <f>P120+P136</f>
        <v>0</v>
      </c>
      <c r="Q119" s="104"/>
      <c r="R119" s="200">
        <f>R120+R136</f>
        <v>0</v>
      </c>
      <c r="S119" s="104"/>
      <c r="T119" s="201">
        <f>T120+T136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7" t="s">
        <v>75</v>
      </c>
      <c r="AU119" s="17" t="s">
        <v>103</v>
      </c>
      <c r="BK119" s="202">
        <f>BK120+BK136</f>
        <v>0</v>
      </c>
    </row>
    <row r="120" s="12" customFormat="1" ht="25.92" customHeight="1">
      <c r="A120" s="12"/>
      <c r="B120" s="203"/>
      <c r="C120" s="204"/>
      <c r="D120" s="205" t="s">
        <v>75</v>
      </c>
      <c r="E120" s="206" t="s">
        <v>213</v>
      </c>
      <c r="F120" s="206" t="s">
        <v>214</v>
      </c>
      <c r="G120" s="204"/>
      <c r="H120" s="204"/>
      <c r="I120" s="207"/>
      <c r="J120" s="208">
        <f>BK120</f>
        <v>0</v>
      </c>
      <c r="K120" s="204"/>
      <c r="L120" s="209"/>
      <c r="M120" s="210"/>
      <c r="N120" s="211"/>
      <c r="O120" s="211"/>
      <c r="P120" s="212">
        <f>P121</f>
        <v>0</v>
      </c>
      <c r="Q120" s="211"/>
      <c r="R120" s="212">
        <f>R121</f>
        <v>0</v>
      </c>
      <c r="S120" s="211"/>
      <c r="T120" s="213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4" t="s">
        <v>86</v>
      </c>
      <c r="AT120" s="215" t="s">
        <v>75</v>
      </c>
      <c r="AU120" s="215" t="s">
        <v>76</v>
      </c>
      <c r="AY120" s="214" t="s">
        <v>138</v>
      </c>
      <c r="BK120" s="216">
        <f>BK121</f>
        <v>0</v>
      </c>
    </row>
    <row r="121" s="12" customFormat="1" ht="22.8" customHeight="1">
      <c r="A121" s="12"/>
      <c r="B121" s="203"/>
      <c r="C121" s="204"/>
      <c r="D121" s="205" t="s">
        <v>75</v>
      </c>
      <c r="E121" s="217" t="s">
        <v>884</v>
      </c>
      <c r="F121" s="217" t="s">
        <v>885</v>
      </c>
      <c r="G121" s="204"/>
      <c r="H121" s="204"/>
      <c r="I121" s="207"/>
      <c r="J121" s="218">
        <f>BK121</f>
        <v>0</v>
      </c>
      <c r="K121" s="204"/>
      <c r="L121" s="209"/>
      <c r="M121" s="210"/>
      <c r="N121" s="211"/>
      <c r="O121" s="211"/>
      <c r="P121" s="212">
        <f>SUM(P122:P135)</f>
        <v>0</v>
      </c>
      <c r="Q121" s="211"/>
      <c r="R121" s="212">
        <f>SUM(R122:R135)</f>
        <v>0</v>
      </c>
      <c r="S121" s="211"/>
      <c r="T121" s="213">
        <f>SUM(T122:T135)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4" t="s">
        <v>86</v>
      </c>
      <c r="AT121" s="215" t="s">
        <v>75</v>
      </c>
      <c r="AU121" s="215" t="s">
        <v>84</v>
      </c>
      <c r="AY121" s="214" t="s">
        <v>138</v>
      </c>
      <c r="BK121" s="216">
        <f>SUM(BK122:BK135)</f>
        <v>0</v>
      </c>
    </row>
    <row r="122" s="2" customFormat="1" ht="24.15" customHeight="1">
      <c r="A122" s="38"/>
      <c r="B122" s="39"/>
      <c r="C122" s="219" t="s">
        <v>84</v>
      </c>
      <c r="D122" s="219" t="s">
        <v>141</v>
      </c>
      <c r="E122" s="220" t="s">
        <v>966</v>
      </c>
      <c r="F122" s="221" t="s">
        <v>967</v>
      </c>
      <c r="G122" s="222" t="s">
        <v>144</v>
      </c>
      <c r="H122" s="223">
        <v>265</v>
      </c>
      <c r="I122" s="224"/>
      <c r="J122" s="225">
        <f>ROUND(I122*H122,2)</f>
        <v>0</v>
      </c>
      <c r="K122" s="226"/>
      <c r="L122" s="44"/>
      <c r="M122" s="227" t="s">
        <v>1</v>
      </c>
      <c r="N122" s="228" t="s">
        <v>41</v>
      </c>
      <c r="O122" s="91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231" t="s">
        <v>179</v>
      </c>
      <c r="AT122" s="231" t="s">
        <v>141</v>
      </c>
      <c r="AU122" s="231" t="s">
        <v>86</v>
      </c>
      <c r="AY122" s="17" t="s">
        <v>138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7" t="s">
        <v>84</v>
      </c>
      <c r="BK122" s="232">
        <f>ROUND(I122*H122,2)</f>
        <v>0</v>
      </c>
      <c r="BL122" s="17" t="s">
        <v>179</v>
      </c>
      <c r="BM122" s="231" t="s">
        <v>968</v>
      </c>
    </row>
    <row r="123" s="2" customFormat="1">
      <c r="A123" s="38"/>
      <c r="B123" s="39"/>
      <c r="C123" s="40"/>
      <c r="D123" s="233" t="s">
        <v>147</v>
      </c>
      <c r="E123" s="40"/>
      <c r="F123" s="234" t="s">
        <v>969</v>
      </c>
      <c r="G123" s="40"/>
      <c r="H123" s="40"/>
      <c r="I123" s="235"/>
      <c r="J123" s="40"/>
      <c r="K123" s="40"/>
      <c r="L123" s="44"/>
      <c r="M123" s="236"/>
      <c r="N123" s="237"/>
      <c r="O123" s="91"/>
      <c r="P123" s="91"/>
      <c r="Q123" s="91"/>
      <c r="R123" s="91"/>
      <c r="S123" s="91"/>
      <c r="T123" s="92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147</v>
      </c>
      <c r="AU123" s="17" t="s">
        <v>86</v>
      </c>
    </row>
    <row r="124" s="2" customFormat="1">
      <c r="A124" s="38"/>
      <c r="B124" s="39"/>
      <c r="C124" s="40"/>
      <c r="D124" s="238" t="s">
        <v>149</v>
      </c>
      <c r="E124" s="40"/>
      <c r="F124" s="239" t="s">
        <v>970</v>
      </c>
      <c r="G124" s="40"/>
      <c r="H124" s="40"/>
      <c r="I124" s="235"/>
      <c r="J124" s="40"/>
      <c r="K124" s="40"/>
      <c r="L124" s="44"/>
      <c r="M124" s="236"/>
      <c r="N124" s="237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149</v>
      </c>
      <c r="AU124" s="17" t="s">
        <v>86</v>
      </c>
    </row>
    <row r="125" s="13" customFormat="1">
      <c r="A125" s="13"/>
      <c r="B125" s="240"/>
      <c r="C125" s="241"/>
      <c r="D125" s="233" t="s">
        <v>177</v>
      </c>
      <c r="E125" s="242" t="s">
        <v>1</v>
      </c>
      <c r="F125" s="243" t="s">
        <v>971</v>
      </c>
      <c r="G125" s="241"/>
      <c r="H125" s="242" t="s">
        <v>1</v>
      </c>
      <c r="I125" s="244"/>
      <c r="J125" s="241"/>
      <c r="K125" s="241"/>
      <c r="L125" s="245"/>
      <c r="M125" s="246"/>
      <c r="N125" s="247"/>
      <c r="O125" s="247"/>
      <c r="P125" s="247"/>
      <c r="Q125" s="247"/>
      <c r="R125" s="247"/>
      <c r="S125" s="247"/>
      <c r="T125" s="248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9" t="s">
        <v>177</v>
      </c>
      <c r="AU125" s="249" t="s">
        <v>86</v>
      </c>
      <c r="AV125" s="13" t="s">
        <v>84</v>
      </c>
      <c r="AW125" s="13" t="s">
        <v>32</v>
      </c>
      <c r="AX125" s="13" t="s">
        <v>76</v>
      </c>
      <c r="AY125" s="249" t="s">
        <v>138</v>
      </c>
    </row>
    <row r="126" s="14" customFormat="1">
      <c r="A126" s="14"/>
      <c r="B126" s="250"/>
      <c r="C126" s="251"/>
      <c r="D126" s="233" t="s">
        <v>177</v>
      </c>
      <c r="E126" s="252" t="s">
        <v>1</v>
      </c>
      <c r="F126" s="253" t="s">
        <v>242</v>
      </c>
      <c r="G126" s="251"/>
      <c r="H126" s="254">
        <v>15</v>
      </c>
      <c r="I126" s="255"/>
      <c r="J126" s="251"/>
      <c r="K126" s="251"/>
      <c r="L126" s="256"/>
      <c r="M126" s="257"/>
      <c r="N126" s="258"/>
      <c r="O126" s="258"/>
      <c r="P126" s="258"/>
      <c r="Q126" s="258"/>
      <c r="R126" s="258"/>
      <c r="S126" s="258"/>
      <c r="T126" s="259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0" t="s">
        <v>177</v>
      </c>
      <c r="AU126" s="260" t="s">
        <v>86</v>
      </c>
      <c r="AV126" s="14" t="s">
        <v>86</v>
      </c>
      <c r="AW126" s="14" t="s">
        <v>32</v>
      </c>
      <c r="AX126" s="14" t="s">
        <v>76</v>
      </c>
      <c r="AY126" s="260" t="s">
        <v>138</v>
      </c>
    </row>
    <row r="127" s="13" customFormat="1">
      <c r="A127" s="13"/>
      <c r="B127" s="240"/>
      <c r="C127" s="241"/>
      <c r="D127" s="233" t="s">
        <v>177</v>
      </c>
      <c r="E127" s="242" t="s">
        <v>1</v>
      </c>
      <c r="F127" s="243" t="s">
        <v>972</v>
      </c>
      <c r="G127" s="241"/>
      <c r="H127" s="242" t="s">
        <v>1</v>
      </c>
      <c r="I127" s="244"/>
      <c r="J127" s="241"/>
      <c r="K127" s="241"/>
      <c r="L127" s="245"/>
      <c r="M127" s="246"/>
      <c r="N127" s="247"/>
      <c r="O127" s="247"/>
      <c r="P127" s="247"/>
      <c r="Q127" s="247"/>
      <c r="R127" s="247"/>
      <c r="S127" s="247"/>
      <c r="T127" s="248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49" t="s">
        <v>177</v>
      </c>
      <c r="AU127" s="249" t="s">
        <v>86</v>
      </c>
      <c r="AV127" s="13" t="s">
        <v>84</v>
      </c>
      <c r="AW127" s="13" t="s">
        <v>32</v>
      </c>
      <c r="AX127" s="13" t="s">
        <v>76</v>
      </c>
      <c r="AY127" s="249" t="s">
        <v>138</v>
      </c>
    </row>
    <row r="128" s="14" customFormat="1">
      <c r="A128" s="14"/>
      <c r="B128" s="250"/>
      <c r="C128" s="251"/>
      <c r="D128" s="233" t="s">
        <v>177</v>
      </c>
      <c r="E128" s="252" t="s">
        <v>1</v>
      </c>
      <c r="F128" s="253" t="s">
        <v>784</v>
      </c>
      <c r="G128" s="251"/>
      <c r="H128" s="254">
        <v>102</v>
      </c>
      <c r="I128" s="255"/>
      <c r="J128" s="251"/>
      <c r="K128" s="251"/>
      <c r="L128" s="256"/>
      <c r="M128" s="257"/>
      <c r="N128" s="258"/>
      <c r="O128" s="258"/>
      <c r="P128" s="258"/>
      <c r="Q128" s="258"/>
      <c r="R128" s="258"/>
      <c r="S128" s="258"/>
      <c r="T128" s="259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0" t="s">
        <v>177</v>
      </c>
      <c r="AU128" s="260" t="s">
        <v>86</v>
      </c>
      <c r="AV128" s="14" t="s">
        <v>86</v>
      </c>
      <c r="AW128" s="14" t="s">
        <v>32</v>
      </c>
      <c r="AX128" s="14" t="s">
        <v>76</v>
      </c>
      <c r="AY128" s="260" t="s">
        <v>138</v>
      </c>
    </row>
    <row r="129" s="13" customFormat="1">
      <c r="A129" s="13"/>
      <c r="B129" s="240"/>
      <c r="C129" s="241"/>
      <c r="D129" s="233" t="s">
        <v>177</v>
      </c>
      <c r="E129" s="242" t="s">
        <v>1</v>
      </c>
      <c r="F129" s="243" t="s">
        <v>973</v>
      </c>
      <c r="G129" s="241"/>
      <c r="H129" s="242" t="s">
        <v>1</v>
      </c>
      <c r="I129" s="244"/>
      <c r="J129" s="241"/>
      <c r="K129" s="241"/>
      <c r="L129" s="245"/>
      <c r="M129" s="246"/>
      <c r="N129" s="247"/>
      <c r="O129" s="247"/>
      <c r="P129" s="247"/>
      <c r="Q129" s="247"/>
      <c r="R129" s="247"/>
      <c r="S129" s="247"/>
      <c r="T129" s="248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9" t="s">
        <v>177</v>
      </c>
      <c r="AU129" s="249" t="s">
        <v>86</v>
      </c>
      <c r="AV129" s="13" t="s">
        <v>84</v>
      </c>
      <c r="AW129" s="13" t="s">
        <v>32</v>
      </c>
      <c r="AX129" s="13" t="s">
        <v>76</v>
      </c>
      <c r="AY129" s="249" t="s">
        <v>138</v>
      </c>
    </row>
    <row r="130" s="14" customFormat="1">
      <c r="A130" s="14"/>
      <c r="B130" s="250"/>
      <c r="C130" s="251"/>
      <c r="D130" s="233" t="s">
        <v>177</v>
      </c>
      <c r="E130" s="252" t="s">
        <v>1</v>
      </c>
      <c r="F130" s="253" t="s">
        <v>974</v>
      </c>
      <c r="G130" s="251"/>
      <c r="H130" s="254">
        <v>138</v>
      </c>
      <c r="I130" s="255"/>
      <c r="J130" s="251"/>
      <c r="K130" s="251"/>
      <c r="L130" s="256"/>
      <c r="M130" s="257"/>
      <c r="N130" s="258"/>
      <c r="O130" s="258"/>
      <c r="P130" s="258"/>
      <c r="Q130" s="258"/>
      <c r="R130" s="258"/>
      <c r="S130" s="258"/>
      <c r="T130" s="259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0" t="s">
        <v>177</v>
      </c>
      <c r="AU130" s="260" t="s">
        <v>86</v>
      </c>
      <c r="AV130" s="14" t="s">
        <v>86</v>
      </c>
      <c r="AW130" s="14" t="s">
        <v>32</v>
      </c>
      <c r="AX130" s="14" t="s">
        <v>76</v>
      </c>
      <c r="AY130" s="260" t="s">
        <v>138</v>
      </c>
    </row>
    <row r="131" s="13" customFormat="1">
      <c r="A131" s="13"/>
      <c r="B131" s="240"/>
      <c r="C131" s="241"/>
      <c r="D131" s="233" t="s">
        <v>177</v>
      </c>
      <c r="E131" s="242" t="s">
        <v>1</v>
      </c>
      <c r="F131" s="243" t="s">
        <v>975</v>
      </c>
      <c r="G131" s="241"/>
      <c r="H131" s="242" t="s">
        <v>1</v>
      </c>
      <c r="I131" s="244"/>
      <c r="J131" s="241"/>
      <c r="K131" s="241"/>
      <c r="L131" s="245"/>
      <c r="M131" s="246"/>
      <c r="N131" s="247"/>
      <c r="O131" s="247"/>
      <c r="P131" s="247"/>
      <c r="Q131" s="247"/>
      <c r="R131" s="247"/>
      <c r="S131" s="247"/>
      <c r="T131" s="248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49" t="s">
        <v>177</v>
      </c>
      <c r="AU131" s="249" t="s">
        <v>86</v>
      </c>
      <c r="AV131" s="13" t="s">
        <v>84</v>
      </c>
      <c r="AW131" s="13" t="s">
        <v>32</v>
      </c>
      <c r="AX131" s="13" t="s">
        <v>76</v>
      </c>
      <c r="AY131" s="249" t="s">
        <v>138</v>
      </c>
    </row>
    <row r="132" s="14" customFormat="1">
      <c r="A132" s="14"/>
      <c r="B132" s="250"/>
      <c r="C132" s="251"/>
      <c r="D132" s="233" t="s">
        <v>177</v>
      </c>
      <c r="E132" s="252" t="s">
        <v>1</v>
      </c>
      <c r="F132" s="253" t="s">
        <v>207</v>
      </c>
      <c r="G132" s="251"/>
      <c r="H132" s="254">
        <v>10</v>
      </c>
      <c r="I132" s="255"/>
      <c r="J132" s="251"/>
      <c r="K132" s="251"/>
      <c r="L132" s="256"/>
      <c r="M132" s="257"/>
      <c r="N132" s="258"/>
      <c r="O132" s="258"/>
      <c r="P132" s="258"/>
      <c r="Q132" s="258"/>
      <c r="R132" s="258"/>
      <c r="S132" s="258"/>
      <c r="T132" s="259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0" t="s">
        <v>177</v>
      </c>
      <c r="AU132" s="260" t="s">
        <v>86</v>
      </c>
      <c r="AV132" s="14" t="s">
        <v>86</v>
      </c>
      <c r="AW132" s="14" t="s">
        <v>32</v>
      </c>
      <c r="AX132" s="14" t="s">
        <v>76</v>
      </c>
      <c r="AY132" s="260" t="s">
        <v>138</v>
      </c>
    </row>
    <row r="133" s="15" customFormat="1">
      <c r="A133" s="15"/>
      <c r="B133" s="261"/>
      <c r="C133" s="262"/>
      <c r="D133" s="233" t="s">
        <v>177</v>
      </c>
      <c r="E133" s="263" t="s">
        <v>1</v>
      </c>
      <c r="F133" s="264" t="s">
        <v>180</v>
      </c>
      <c r="G133" s="262"/>
      <c r="H133" s="265">
        <v>265</v>
      </c>
      <c r="I133" s="266"/>
      <c r="J133" s="262"/>
      <c r="K133" s="262"/>
      <c r="L133" s="267"/>
      <c r="M133" s="268"/>
      <c r="N133" s="269"/>
      <c r="O133" s="269"/>
      <c r="P133" s="269"/>
      <c r="Q133" s="269"/>
      <c r="R133" s="269"/>
      <c r="S133" s="269"/>
      <c r="T133" s="270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1" t="s">
        <v>177</v>
      </c>
      <c r="AU133" s="271" t="s">
        <v>86</v>
      </c>
      <c r="AV133" s="15" t="s">
        <v>145</v>
      </c>
      <c r="AW133" s="15" t="s">
        <v>32</v>
      </c>
      <c r="AX133" s="15" t="s">
        <v>84</v>
      </c>
      <c r="AY133" s="271" t="s">
        <v>138</v>
      </c>
    </row>
    <row r="134" s="2" customFormat="1" ht="16.5" customHeight="1">
      <c r="A134" s="38"/>
      <c r="B134" s="39"/>
      <c r="C134" s="272" t="s">
        <v>86</v>
      </c>
      <c r="D134" s="272" t="s">
        <v>229</v>
      </c>
      <c r="E134" s="273" t="s">
        <v>332</v>
      </c>
      <c r="F134" s="274" t="s">
        <v>976</v>
      </c>
      <c r="G134" s="275" t="s">
        <v>252</v>
      </c>
      <c r="H134" s="276">
        <v>265</v>
      </c>
      <c r="I134" s="277"/>
      <c r="J134" s="278">
        <f>ROUND(I134*H134,2)</f>
        <v>0</v>
      </c>
      <c r="K134" s="279"/>
      <c r="L134" s="280"/>
      <c r="M134" s="281" t="s">
        <v>1</v>
      </c>
      <c r="N134" s="282" t="s">
        <v>41</v>
      </c>
      <c r="O134" s="91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31" t="s">
        <v>232</v>
      </c>
      <c r="AT134" s="231" t="s">
        <v>229</v>
      </c>
      <c r="AU134" s="231" t="s">
        <v>86</v>
      </c>
      <c r="AY134" s="17" t="s">
        <v>138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7" t="s">
        <v>84</v>
      </c>
      <c r="BK134" s="232">
        <f>ROUND(I134*H134,2)</f>
        <v>0</v>
      </c>
      <c r="BL134" s="17" t="s">
        <v>179</v>
      </c>
      <c r="BM134" s="231" t="s">
        <v>977</v>
      </c>
    </row>
    <row r="135" s="2" customFormat="1">
      <c r="A135" s="38"/>
      <c r="B135" s="39"/>
      <c r="C135" s="40"/>
      <c r="D135" s="233" t="s">
        <v>147</v>
      </c>
      <c r="E135" s="40"/>
      <c r="F135" s="234" t="s">
        <v>976</v>
      </c>
      <c r="G135" s="40"/>
      <c r="H135" s="40"/>
      <c r="I135" s="235"/>
      <c r="J135" s="40"/>
      <c r="K135" s="40"/>
      <c r="L135" s="44"/>
      <c r="M135" s="236"/>
      <c r="N135" s="237"/>
      <c r="O135" s="91"/>
      <c r="P135" s="91"/>
      <c r="Q135" s="91"/>
      <c r="R135" s="91"/>
      <c r="S135" s="91"/>
      <c r="T135" s="92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7" t="s">
        <v>147</v>
      </c>
      <c r="AU135" s="17" t="s">
        <v>86</v>
      </c>
    </row>
    <row r="136" s="12" customFormat="1" ht="25.92" customHeight="1">
      <c r="A136" s="12"/>
      <c r="B136" s="203"/>
      <c r="C136" s="204"/>
      <c r="D136" s="205" t="s">
        <v>75</v>
      </c>
      <c r="E136" s="206" t="s">
        <v>928</v>
      </c>
      <c r="F136" s="206" t="s">
        <v>928</v>
      </c>
      <c r="G136" s="204"/>
      <c r="H136" s="204"/>
      <c r="I136" s="207"/>
      <c r="J136" s="208">
        <f>BK136</f>
        <v>0</v>
      </c>
      <c r="K136" s="204"/>
      <c r="L136" s="209"/>
      <c r="M136" s="210"/>
      <c r="N136" s="211"/>
      <c r="O136" s="211"/>
      <c r="P136" s="212">
        <f>SUM(P137:P142)</f>
        <v>0</v>
      </c>
      <c r="Q136" s="211"/>
      <c r="R136" s="212">
        <f>SUM(R137:R142)</f>
        <v>0</v>
      </c>
      <c r="S136" s="211"/>
      <c r="T136" s="213">
        <f>SUM(T137:T142)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4" t="s">
        <v>145</v>
      </c>
      <c r="AT136" s="215" t="s">
        <v>75</v>
      </c>
      <c r="AU136" s="215" t="s">
        <v>76</v>
      </c>
      <c r="AY136" s="214" t="s">
        <v>138</v>
      </c>
      <c r="BK136" s="216">
        <f>SUM(BK137:BK142)</f>
        <v>0</v>
      </c>
    </row>
    <row r="137" s="2" customFormat="1" ht="16.5" customHeight="1">
      <c r="A137" s="38"/>
      <c r="B137" s="39"/>
      <c r="C137" s="219" t="s">
        <v>139</v>
      </c>
      <c r="D137" s="219" t="s">
        <v>141</v>
      </c>
      <c r="E137" s="220" t="s">
        <v>930</v>
      </c>
      <c r="F137" s="221" t="s">
        <v>978</v>
      </c>
      <c r="G137" s="222" t="s">
        <v>943</v>
      </c>
      <c r="H137" s="223">
        <v>1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41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932</v>
      </c>
      <c r="AT137" s="231" t="s">
        <v>141</v>
      </c>
      <c r="AU137" s="231" t="s">
        <v>84</v>
      </c>
      <c r="AY137" s="17" t="s">
        <v>138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84</v>
      </c>
      <c r="BK137" s="232">
        <f>ROUND(I137*H137,2)</f>
        <v>0</v>
      </c>
      <c r="BL137" s="17" t="s">
        <v>932</v>
      </c>
      <c r="BM137" s="231" t="s">
        <v>979</v>
      </c>
    </row>
    <row r="138" s="2" customFormat="1">
      <c r="A138" s="38"/>
      <c r="B138" s="39"/>
      <c r="C138" s="40"/>
      <c r="D138" s="233" t="s">
        <v>147</v>
      </c>
      <c r="E138" s="40"/>
      <c r="F138" s="234" t="s">
        <v>978</v>
      </c>
      <c r="G138" s="40"/>
      <c r="H138" s="40"/>
      <c r="I138" s="235"/>
      <c r="J138" s="40"/>
      <c r="K138" s="40"/>
      <c r="L138" s="44"/>
      <c r="M138" s="236"/>
      <c r="N138" s="23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147</v>
      </c>
      <c r="AU138" s="17" t="s">
        <v>84</v>
      </c>
    </row>
    <row r="139" s="2" customFormat="1" ht="16.5" customHeight="1">
      <c r="A139" s="38"/>
      <c r="B139" s="39"/>
      <c r="C139" s="219" t="s">
        <v>145</v>
      </c>
      <c r="D139" s="219" t="s">
        <v>141</v>
      </c>
      <c r="E139" s="220" t="s">
        <v>935</v>
      </c>
      <c r="F139" s="221" t="s">
        <v>980</v>
      </c>
      <c r="G139" s="222" t="s">
        <v>943</v>
      </c>
      <c r="H139" s="223">
        <v>1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41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932</v>
      </c>
      <c r="AT139" s="231" t="s">
        <v>141</v>
      </c>
      <c r="AU139" s="231" t="s">
        <v>84</v>
      </c>
      <c r="AY139" s="17" t="s">
        <v>138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84</v>
      </c>
      <c r="BK139" s="232">
        <f>ROUND(I139*H139,2)</f>
        <v>0</v>
      </c>
      <c r="BL139" s="17" t="s">
        <v>932</v>
      </c>
      <c r="BM139" s="231" t="s">
        <v>981</v>
      </c>
    </row>
    <row r="140" s="2" customFormat="1">
      <c r="A140" s="38"/>
      <c r="B140" s="39"/>
      <c r="C140" s="40"/>
      <c r="D140" s="233" t="s">
        <v>147</v>
      </c>
      <c r="E140" s="40"/>
      <c r="F140" s="234" t="s">
        <v>980</v>
      </c>
      <c r="G140" s="40"/>
      <c r="H140" s="40"/>
      <c r="I140" s="235"/>
      <c r="J140" s="40"/>
      <c r="K140" s="40"/>
      <c r="L140" s="44"/>
      <c r="M140" s="236"/>
      <c r="N140" s="23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147</v>
      </c>
      <c r="AU140" s="17" t="s">
        <v>84</v>
      </c>
    </row>
    <row r="141" s="2" customFormat="1" ht="16.5" customHeight="1">
      <c r="A141" s="38"/>
      <c r="B141" s="39"/>
      <c r="C141" s="219" t="s">
        <v>171</v>
      </c>
      <c r="D141" s="219" t="s">
        <v>141</v>
      </c>
      <c r="E141" s="220" t="s">
        <v>941</v>
      </c>
      <c r="F141" s="221" t="s">
        <v>982</v>
      </c>
      <c r="G141" s="222" t="s">
        <v>943</v>
      </c>
      <c r="H141" s="223">
        <v>1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41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932</v>
      </c>
      <c r="AT141" s="231" t="s">
        <v>141</v>
      </c>
      <c r="AU141" s="231" t="s">
        <v>84</v>
      </c>
      <c r="AY141" s="17" t="s">
        <v>138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84</v>
      </c>
      <c r="BK141" s="232">
        <f>ROUND(I141*H141,2)</f>
        <v>0</v>
      </c>
      <c r="BL141" s="17" t="s">
        <v>932</v>
      </c>
      <c r="BM141" s="231" t="s">
        <v>983</v>
      </c>
    </row>
    <row r="142" s="2" customFormat="1">
      <c r="A142" s="38"/>
      <c r="B142" s="39"/>
      <c r="C142" s="40"/>
      <c r="D142" s="233" t="s">
        <v>147</v>
      </c>
      <c r="E142" s="40"/>
      <c r="F142" s="234" t="s">
        <v>982</v>
      </c>
      <c r="G142" s="40"/>
      <c r="H142" s="40"/>
      <c r="I142" s="235"/>
      <c r="J142" s="40"/>
      <c r="K142" s="40"/>
      <c r="L142" s="44"/>
      <c r="M142" s="283"/>
      <c r="N142" s="284"/>
      <c r="O142" s="285"/>
      <c r="P142" s="285"/>
      <c r="Q142" s="285"/>
      <c r="R142" s="285"/>
      <c r="S142" s="285"/>
      <c r="T142" s="286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147</v>
      </c>
      <c r="AU142" s="17" t="s">
        <v>84</v>
      </c>
    </row>
    <row r="143" s="2" customFormat="1" ht="6.96" customHeight="1">
      <c r="A143" s="38"/>
      <c r="B143" s="66"/>
      <c r="C143" s="67"/>
      <c r="D143" s="67"/>
      <c r="E143" s="67"/>
      <c r="F143" s="67"/>
      <c r="G143" s="67"/>
      <c r="H143" s="67"/>
      <c r="I143" s="67"/>
      <c r="J143" s="67"/>
      <c r="K143" s="67"/>
      <c r="L143" s="44"/>
      <c r="M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</row>
  </sheetData>
  <sheetProtection sheet="1" autoFilter="0" formatColumns="0" formatRows="0" objects="1" scenarios="1" spinCount="100000" saltValue="yLP3Ak/0q37dqu+xU/iu1MPEO6i1bKFG99ZwMGusYnt/IoW6/1+4O/IwDiGhRS1sYrHRN5O+NfbLImPQ+7agbQ==" hashValue="THJXWR4MiO7Rwcr9hHndr2UyCqFWG80uCLbCtvkOrEnUxXhkTZezTXNpkSfbJVdvfcuFN9kCFx2hxDC04N0f/A==" algorithmName="SHA-512" password="CC35"/>
  <autoFilter ref="C118:K142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hyperlinks>
    <hyperlink ref="F124" r:id="rId1" display="https://podminky.urs.cz/item/CS_URS_2025_02/741390932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Snížení energetické náročnosti budovy Zámku Trmice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984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26</v>
      </c>
      <c r="G12" s="38"/>
      <c r="H12" s="38"/>
      <c r="I12" s="140" t="s">
        <v>22</v>
      </c>
      <c r="J12" s="144" t="str">
        <f>'Rekapitulace stavby'!AN8</f>
        <v>23. 9. 2025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tr">
        <f>IF('Rekapitulace stavby'!AN16="","",'Rekapitulace stavby'!AN16)</f>
        <v/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tr">
        <f>IF('Rekapitulace stavby'!E17="","",'Rekapitulace stavby'!E17)</f>
        <v>DRAKISA s.r.o.</v>
      </c>
      <c r="F21" s="38"/>
      <c r="G21" s="38"/>
      <c r="H21" s="38"/>
      <c r="I21" s="140" t="s">
        <v>27</v>
      </c>
      <c r="J21" s="143" t="str">
        <f>IF('Rekapitulace stavby'!AN17="","",'Rekapitulace stavby'!AN17)</f>
        <v/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tr">
        <f>IF('Rekapitulace stavby'!AN19="","",'Rekapitulace stavby'!AN19)</f>
        <v/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tr">
        <f>IF('Rekapitulace stavby'!E20="","",'Rekapitulace stavby'!E20)</f>
        <v>Krajovský</v>
      </c>
      <c r="F24" s="38"/>
      <c r="G24" s="38"/>
      <c r="H24" s="38"/>
      <c r="I24" s="140" t="s">
        <v>27</v>
      </c>
      <c r="J24" s="143" t="str">
        <f>IF('Rekapitulace stavby'!AN20="","",'Rekapitulace stavby'!AN20)</f>
        <v/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ROUND((SUM(BE116:BE236)),  2)</f>
        <v>0</v>
      </c>
      <c r="G33" s="38"/>
      <c r="H33" s="38"/>
      <c r="I33" s="155">
        <v>0.20999999999999999</v>
      </c>
      <c r="J33" s="154">
        <f>ROUND(((SUM(BE116:BE236))*I33),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ROUND((SUM(BF116:BF236)),  2)</f>
        <v>0</v>
      </c>
      <c r="G34" s="38"/>
      <c r="H34" s="38"/>
      <c r="I34" s="155">
        <v>0.12</v>
      </c>
      <c r="J34" s="154">
        <f>ROUND(((SUM(BF116:BF236))*I34),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ROUND((SUM(BG116:BG236)),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ROUND((SUM(BH116:BH236)),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ROUND((SUM(BI116:BI236)),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Snížení energetické náročnosti budovy Zámku Trmice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03 - MaR elektro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23. 9. 2025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>DRAKISA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Krajovský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J116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2" customFormat="1" ht="21.84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102" s="2" customFormat="1" ht="6.96" customHeight="1">
      <c r="A102" s="38"/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24.96" customHeight="1">
      <c r="A103" s="38"/>
      <c r="B103" s="39"/>
      <c r="C103" s="23" t="s">
        <v>123</v>
      </c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12" customHeight="1">
      <c r="A105" s="38"/>
      <c r="B105" s="39"/>
      <c r="C105" s="32" t="s">
        <v>16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6.5" customHeight="1">
      <c r="A106" s="38"/>
      <c r="B106" s="39"/>
      <c r="C106" s="40"/>
      <c r="D106" s="40"/>
      <c r="E106" s="174" t="str">
        <f>E7</f>
        <v>Snížení energetické náročnosti budovy Zámku Trmice</v>
      </c>
      <c r="F106" s="32"/>
      <c r="G106" s="32"/>
      <c r="H106" s="32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97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76" t="str">
        <f>E9</f>
        <v>03 - MaR elektro</v>
      </c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20</v>
      </c>
      <c r="D110" s="40"/>
      <c r="E110" s="40"/>
      <c r="F110" s="27" t="str">
        <f>F12</f>
        <v xml:space="preserve"> </v>
      </c>
      <c r="G110" s="40"/>
      <c r="H110" s="40"/>
      <c r="I110" s="32" t="s">
        <v>22</v>
      </c>
      <c r="J110" s="79" t="str">
        <f>IF(J12="","",J12)</f>
        <v>23. 9. 2025</v>
      </c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5.15" customHeight="1">
      <c r="A112" s="38"/>
      <c r="B112" s="39"/>
      <c r="C112" s="32" t="s">
        <v>24</v>
      </c>
      <c r="D112" s="40"/>
      <c r="E112" s="40"/>
      <c r="F112" s="27" t="str">
        <f>E15</f>
        <v xml:space="preserve"> </v>
      </c>
      <c r="G112" s="40"/>
      <c r="H112" s="40"/>
      <c r="I112" s="32" t="s">
        <v>30</v>
      </c>
      <c r="J112" s="36" t="str">
        <f>E21</f>
        <v>DRAKISA s.r.o.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28</v>
      </c>
      <c r="D113" s="40"/>
      <c r="E113" s="40"/>
      <c r="F113" s="27" t="str">
        <f>IF(E18="","",E18)</f>
        <v>Vyplň údaj</v>
      </c>
      <c r="G113" s="40"/>
      <c r="H113" s="40"/>
      <c r="I113" s="32" t="s">
        <v>33</v>
      </c>
      <c r="J113" s="36" t="str">
        <f>E24</f>
        <v>Krajovský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0.32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1" customFormat="1" ht="29.28" customHeight="1">
      <c r="A115" s="191"/>
      <c r="B115" s="192"/>
      <c r="C115" s="193" t="s">
        <v>124</v>
      </c>
      <c r="D115" s="194" t="s">
        <v>61</v>
      </c>
      <c r="E115" s="194" t="s">
        <v>57</v>
      </c>
      <c r="F115" s="194" t="s">
        <v>58</v>
      </c>
      <c r="G115" s="194" t="s">
        <v>125</v>
      </c>
      <c r="H115" s="194" t="s">
        <v>126</v>
      </c>
      <c r="I115" s="194" t="s">
        <v>127</v>
      </c>
      <c r="J115" s="195" t="s">
        <v>101</v>
      </c>
      <c r="K115" s="196" t="s">
        <v>128</v>
      </c>
      <c r="L115" s="197"/>
      <c r="M115" s="100" t="s">
        <v>1</v>
      </c>
      <c r="N115" s="101" t="s">
        <v>40</v>
      </c>
      <c r="O115" s="101" t="s">
        <v>129</v>
      </c>
      <c r="P115" s="101" t="s">
        <v>130</v>
      </c>
      <c r="Q115" s="101" t="s">
        <v>131</v>
      </c>
      <c r="R115" s="101" t="s">
        <v>132</v>
      </c>
      <c r="S115" s="101" t="s">
        <v>133</v>
      </c>
      <c r="T115" s="102" t="s">
        <v>134</v>
      </c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</row>
    <row r="116" s="2" customFormat="1" ht="22.8" customHeight="1">
      <c r="A116" s="38"/>
      <c r="B116" s="39"/>
      <c r="C116" s="107" t="s">
        <v>135</v>
      </c>
      <c r="D116" s="40"/>
      <c r="E116" s="40"/>
      <c r="F116" s="40"/>
      <c r="G116" s="40"/>
      <c r="H116" s="40"/>
      <c r="I116" s="40"/>
      <c r="J116" s="198">
        <f>BK116</f>
        <v>0</v>
      </c>
      <c r="K116" s="40"/>
      <c r="L116" s="44"/>
      <c r="M116" s="103"/>
      <c r="N116" s="199"/>
      <c r="O116" s="104"/>
      <c r="P116" s="200">
        <f>SUM(P117:P236)</f>
        <v>0</v>
      </c>
      <c r="Q116" s="104"/>
      <c r="R116" s="200">
        <f>SUM(R117:R236)</f>
        <v>0</v>
      </c>
      <c r="S116" s="104"/>
      <c r="T116" s="201">
        <f>SUM(T117:T236)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75</v>
      </c>
      <c r="AU116" s="17" t="s">
        <v>103</v>
      </c>
      <c r="BK116" s="202">
        <f>SUM(BK117:BK236)</f>
        <v>0</v>
      </c>
    </row>
    <row r="117" s="2" customFormat="1" ht="16.5" customHeight="1">
      <c r="A117" s="38"/>
      <c r="B117" s="39"/>
      <c r="C117" s="219" t="s">
        <v>84</v>
      </c>
      <c r="D117" s="219" t="s">
        <v>141</v>
      </c>
      <c r="E117" s="220" t="s">
        <v>985</v>
      </c>
      <c r="F117" s="221" t="s">
        <v>986</v>
      </c>
      <c r="G117" s="222" t="s">
        <v>252</v>
      </c>
      <c r="H117" s="223">
        <v>2</v>
      </c>
      <c r="I117" s="224"/>
      <c r="J117" s="225">
        <f>ROUND(I117*H117,2)</f>
        <v>0</v>
      </c>
      <c r="K117" s="226"/>
      <c r="L117" s="44"/>
      <c r="M117" s="227" t="s">
        <v>1</v>
      </c>
      <c r="N117" s="228" t="s">
        <v>41</v>
      </c>
      <c r="O117" s="91"/>
      <c r="P117" s="229">
        <f>O117*H117</f>
        <v>0</v>
      </c>
      <c r="Q117" s="229">
        <v>0</v>
      </c>
      <c r="R117" s="229">
        <f>Q117*H117</f>
        <v>0</v>
      </c>
      <c r="S117" s="229">
        <v>0</v>
      </c>
      <c r="T117" s="230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31" t="s">
        <v>145</v>
      </c>
      <c r="AT117" s="231" t="s">
        <v>141</v>
      </c>
      <c r="AU117" s="231" t="s">
        <v>76</v>
      </c>
      <c r="AY117" s="17" t="s">
        <v>138</v>
      </c>
      <c r="BE117" s="232">
        <f>IF(N117="základní",J117,0)</f>
        <v>0</v>
      </c>
      <c r="BF117" s="232">
        <f>IF(N117="snížená",J117,0)</f>
        <v>0</v>
      </c>
      <c r="BG117" s="232">
        <f>IF(N117="zákl. přenesená",J117,0)</f>
        <v>0</v>
      </c>
      <c r="BH117" s="232">
        <f>IF(N117="sníž. přenesená",J117,0)</f>
        <v>0</v>
      </c>
      <c r="BI117" s="232">
        <f>IF(N117="nulová",J117,0)</f>
        <v>0</v>
      </c>
      <c r="BJ117" s="17" t="s">
        <v>84</v>
      </c>
      <c r="BK117" s="232">
        <f>ROUND(I117*H117,2)</f>
        <v>0</v>
      </c>
      <c r="BL117" s="17" t="s">
        <v>145</v>
      </c>
      <c r="BM117" s="231" t="s">
        <v>86</v>
      </c>
    </row>
    <row r="118" s="2" customFormat="1">
      <c r="A118" s="38"/>
      <c r="B118" s="39"/>
      <c r="C118" s="40"/>
      <c r="D118" s="233" t="s">
        <v>147</v>
      </c>
      <c r="E118" s="40"/>
      <c r="F118" s="234" t="s">
        <v>986</v>
      </c>
      <c r="G118" s="40"/>
      <c r="H118" s="40"/>
      <c r="I118" s="235"/>
      <c r="J118" s="40"/>
      <c r="K118" s="40"/>
      <c r="L118" s="44"/>
      <c r="M118" s="236"/>
      <c r="N118" s="237"/>
      <c r="O118" s="91"/>
      <c r="P118" s="91"/>
      <c r="Q118" s="91"/>
      <c r="R118" s="91"/>
      <c r="S118" s="91"/>
      <c r="T118" s="92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147</v>
      </c>
      <c r="AU118" s="17" t="s">
        <v>76</v>
      </c>
    </row>
    <row r="119" s="2" customFormat="1" ht="21.75" customHeight="1">
      <c r="A119" s="38"/>
      <c r="B119" s="39"/>
      <c r="C119" s="219" t="s">
        <v>86</v>
      </c>
      <c r="D119" s="219" t="s">
        <v>141</v>
      </c>
      <c r="E119" s="220" t="s">
        <v>987</v>
      </c>
      <c r="F119" s="221" t="s">
        <v>988</v>
      </c>
      <c r="G119" s="222" t="s">
        <v>220</v>
      </c>
      <c r="H119" s="223">
        <v>160</v>
      </c>
      <c r="I119" s="224"/>
      <c r="J119" s="225">
        <f>ROUND(I119*H119,2)</f>
        <v>0</v>
      </c>
      <c r="K119" s="226"/>
      <c r="L119" s="44"/>
      <c r="M119" s="227" t="s">
        <v>1</v>
      </c>
      <c r="N119" s="228" t="s">
        <v>41</v>
      </c>
      <c r="O119" s="91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31" t="s">
        <v>145</v>
      </c>
      <c r="AT119" s="231" t="s">
        <v>141</v>
      </c>
      <c r="AU119" s="231" t="s">
        <v>76</v>
      </c>
      <c r="AY119" s="17" t="s">
        <v>138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7" t="s">
        <v>84</v>
      </c>
      <c r="BK119" s="232">
        <f>ROUND(I119*H119,2)</f>
        <v>0</v>
      </c>
      <c r="BL119" s="17" t="s">
        <v>145</v>
      </c>
      <c r="BM119" s="231" t="s">
        <v>145</v>
      </c>
    </row>
    <row r="120" s="2" customFormat="1">
      <c r="A120" s="38"/>
      <c r="B120" s="39"/>
      <c r="C120" s="40"/>
      <c r="D120" s="233" t="s">
        <v>147</v>
      </c>
      <c r="E120" s="40"/>
      <c r="F120" s="234" t="s">
        <v>988</v>
      </c>
      <c r="G120" s="40"/>
      <c r="H120" s="40"/>
      <c r="I120" s="235"/>
      <c r="J120" s="40"/>
      <c r="K120" s="40"/>
      <c r="L120" s="44"/>
      <c r="M120" s="236"/>
      <c r="N120" s="237"/>
      <c r="O120" s="91"/>
      <c r="P120" s="91"/>
      <c r="Q120" s="91"/>
      <c r="R120" s="91"/>
      <c r="S120" s="91"/>
      <c r="T120" s="92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147</v>
      </c>
      <c r="AU120" s="17" t="s">
        <v>76</v>
      </c>
    </row>
    <row r="121" s="2" customFormat="1" ht="21.75" customHeight="1">
      <c r="A121" s="38"/>
      <c r="B121" s="39"/>
      <c r="C121" s="219" t="s">
        <v>139</v>
      </c>
      <c r="D121" s="219" t="s">
        <v>141</v>
      </c>
      <c r="E121" s="220" t="s">
        <v>989</v>
      </c>
      <c r="F121" s="221" t="s">
        <v>990</v>
      </c>
      <c r="G121" s="222" t="s">
        <v>220</v>
      </c>
      <c r="H121" s="223">
        <v>60</v>
      </c>
      <c r="I121" s="224"/>
      <c r="J121" s="225">
        <f>ROUND(I121*H121,2)</f>
        <v>0</v>
      </c>
      <c r="K121" s="226"/>
      <c r="L121" s="44"/>
      <c r="M121" s="227" t="s">
        <v>1</v>
      </c>
      <c r="N121" s="228" t="s">
        <v>41</v>
      </c>
      <c r="O121" s="91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31" t="s">
        <v>145</v>
      </c>
      <c r="AT121" s="231" t="s">
        <v>141</v>
      </c>
      <c r="AU121" s="231" t="s">
        <v>76</v>
      </c>
      <c r="AY121" s="17" t="s">
        <v>138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7" t="s">
        <v>84</v>
      </c>
      <c r="BK121" s="232">
        <f>ROUND(I121*H121,2)</f>
        <v>0</v>
      </c>
      <c r="BL121" s="17" t="s">
        <v>145</v>
      </c>
      <c r="BM121" s="231" t="s">
        <v>157</v>
      </c>
    </row>
    <row r="122" s="2" customFormat="1">
      <c r="A122" s="38"/>
      <c r="B122" s="39"/>
      <c r="C122" s="40"/>
      <c r="D122" s="233" t="s">
        <v>147</v>
      </c>
      <c r="E122" s="40"/>
      <c r="F122" s="234" t="s">
        <v>990</v>
      </c>
      <c r="G122" s="40"/>
      <c r="H122" s="40"/>
      <c r="I122" s="235"/>
      <c r="J122" s="40"/>
      <c r="K122" s="40"/>
      <c r="L122" s="44"/>
      <c r="M122" s="236"/>
      <c r="N122" s="237"/>
      <c r="O122" s="91"/>
      <c r="P122" s="91"/>
      <c r="Q122" s="91"/>
      <c r="R122" s="91"/>
      <c r="S122" s="91"/>
      <c r="T122" s="92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147</v>
      </c>
      <c r="AU122" s="17" t="s">
        <v>76</v>
      </c>
    </row>
    <row r="123" s="2" customFormat="1" ht="24.15" customHeight="1">
      <c r="A123" s="38"/>
      <c r="B123" s="39"/>
      <c r="C123" s="219" t="s">
        <v>145</v>
      </c>
      <c r="D123" s="219" t="s">
        <v>141</v>
      </c>
      <c r="E123" s="220" t="s">
        <v>991</v>
      </c>
      <c r="F123" s="221" t="s">
        <v>992</v>
      </c>
      <c r="G123" s="222" t="s">
        <v>252</v>
      </c>
      <c r="H123" s="223">
        <v>2</v>
      </c>
      <c r="I123" s="224"/>
      <c r="J123" s="225">
        <f>ROUND(I123*H123,2)</f>
        <v>0</v>
      </c>
      <c r="K123" s="226"/>
      <c r="L123" s="44"/>
      <c r="M123" s="227" t="s">
        <v>1</v>
      </c>
      <c r="N123" s="228" t="s">
        <v>41</v>
      </c>
      <c r="O123" s="91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31" t="s">
        <v>145</v>
      </c>
      <c r="AT123" s="231" t="s">
        <v>141</v>
      </c>
      <c r="AU123" s="231" t="s">
        <v>76</v>
      </c>
      <c r="AY123" s="17" t="s">
        <v>138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7" t="s">
        <v>84</v>
      </c>
      <c r="BK123" s="232">
        <f>ROUND(I123*H123,2)</f>
        <v>0</v>
      </c>
      <c r="BL123" s="17" t="s">
        <v>145</v>
      </c>
      <c r="BM123" s="231" t="s">
        <v>186</v>
      </c>
    </row>
    <row r="124" s="2" customFormat="1">
      <c r="A124" s="38"/>
      <c r="B124" s="39"/>
      <c r="C124" s="40"/>
      <c r="D124" s="233" t="s">
        <v>147</v>
      </c>
      <c r="E124" s="40"/>
      <c r="F124" s="234" t="s">
        <v>992</v>
      </c>
      <c r="G124" s="40"/>
      <c r="H124" s="40"/>
      <c r="I124" s="235"/>
      <c r="J124" s="40"/>
      <c r="K124" s="40"/>
      <c r="L124" s="44"/>
      <c r="M124" s="236"/>
      <c r="N124" s="237"/>
      <c r="O124" s="91"/>
      <c r="P124" s="91"/>
      <c r="Q124" s="91"/>
      <c r="R124" s="91"/>
      <c r="S124" s="91"/>
      <c r="T124" s="92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T124" s="17" t="s">
        <v>147</v>
      </c>
      <c r="AU124" s="17" t="s">
        <v>76</v>
      </c>
    </row>
    <row r="125" s="2" customFormat="1" ht="21.75" customHeight="1">
      <c r="A125" s="38"/>
      <c r="B125" s="39"/>
      <c r="C125" s="219" t="s">
        <v>171</v>
      </c>
      <c r="D125" s="219" t="s">
        <v>141</v>
      </c>
      <c r="E125" s="220" t="s">
        <v>993</v>
      </c>
      <c r="F125" s="221" t="s">
        <v>994</v>
      </c>
      <c r="G125" s="222" t="s">
        <v>252</v>
      </c>
      <c r="H125" s="223">
        <v>30</v>
      </c>
      <c r="I125" s="224"/>
      <c r="J125" s="225">
        <f>ROUND(I125*H125,2)</f>
        <v>0</v>
      </c>
      <c r="K125" s="226"/>
      <c r="L125" s="44"/>
      <c r="M125" s="227" t="s">
        <v>1</v>
      </c>
      <c r="N125" s="228" t="s">
        <v>41</v>
      </c>
      <c r="O125" s="91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231" t="s">
        <v>145</v>
      </c>
      <c r="AT125" s="231" t="s">
        <v>141</v>
      </c>
      <c r="AU125" s="231" t="s">
        <v>76</v>
      </c>
      <c r="AY125" s="17" t="s">
        <v>138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7" t="s">
        <v>84</v>
      </c>
      <c r="BK125" s="232">
        <f>ROUND(I125*H125,2)</f>
        <v>0</v>
      </c>
      <c r="BL125" s="17" t="s">
        <v>145</v>
      </c>
      <c r="BM125" s="231" t="s">
        <v>207</v>
      </c>
    </row>
    <row r="126" s="2" customFormat="1">
      <c r="A126" s="38"/>
      <c r="B126" s="39"/>
      <c r="C126" s="40"/>
      <c r="D126" s="233" t="s">
        <v>147</v>
      </c>
      <c r="E126" s="40"/>
      <c r="F126" s="234" t="s">
        <v>994</v>
      </c>
      <c r="G126" s="40"/>
      <c r="H126" s="40"/>
      <c r="I126" s="235"/>
      <c r="J126" s="40"/>
      <c r="K126" s="40"/>
      <c r="L126" s="44"/>
      <c r="M126" s="236"/>
      <c r="N126" s="237"/>
      <c r="O126" s="91"/>
      <c r="P126" s="91"/>
      <c r="Q126" s="91"/>
      <c r="R126" s="91"/>
      <c r="S126" s="91"/>
      <c r="T126" s="92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T126" s="17" t="s">
        <v>147</v>
      </c>
      <c r="AU126" s="17" t="s">
        <v>76</v>
      </c>
    </row>
    <row r="127" s="2" customFormat="1" ht="16.5" customHeight="1">
      <c r="A127" s="38"/>
      <c r="B127" s="39"/>
      <c r="C127" s="219" t="s">
        <v>157</v>
      </c>
      <c r="D127" s="219" t="s">
        <v>141</v>
      </c>
      <c r="E127" s="220" t="s">
        <v>995</v>
      </c>
      <c r="F127" s="221" t="s">
        <v>996</v>
      </c>
      <c r="G127" s="222" t="s">
        <v>252</v>
      </c>
      <c r="H127" s="223">
        <v>30</v>
      </c>
      <c r="I127" s="224"/>
      <c r="J127" s="225">
        <f>ROUND(I127*H127,2)</f>
        <v>0</v>
      </c>
      <c r="K127" s="226"/>
      <c r="L127" s="44"/>
      <c r="M127" s="227" t="s">
        <v>1</v>
      </c>
      <c r="N127" s="228" t="s">
        <v>41</v>
      </c>
      <c r="O127" s="91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31" t="s">
        <v>145</v>
      </c>
      <c r="AT127" s="231" t="s">
        <v>141</v>
      </c>
      <c r="AU127" s="231" t="s">
        <v>76</v>
      </c>
      <c r="AY127" s="17" t="s">
        <v>138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7" t="s">
        <v>84</v>
      </c>
      <c r="BK127" s="232">
        <f>ROUND(I127*H127,2)</f>
        <v>0</v>
      </c>
      <c r="BL127" s="17" t="s">
        <v>145</v>
      </c>
      <c r="BM127" s="231" t="s">
        <v>8</v>
      </c>
    </row>
    <row r="128" s="2" customFormat="1">
      <c r="A128" s="38"/>
      <c r="B128" s="39"/>
      <c r="C128" s="40"/>
      <c r="D128" s="233" t="s">
        <v>147</v>
      </c>
      <c r="E128" s="40"/>
      <c r="F128" s="234" t="s">
        <v>996</v>
      </c>
      <c r="G128" s="40"/>
      <c r="H128" s="40"/>
      <c r="I128" s="235"/>
      <c r="J128" s="40"/>
      <c r="K128" s="40"/>
      <c r="L128" s="44"/>
      <c r="M128" s="236"/>
      <c r="N128" s="237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147</v>
      </c>
      <c r="AU128" s="17" t="s">
        <v>76</v>
      </c>
    </row>
    <row r="129" s="2" customFormat="1" ht="24.15" customHeight="1">
      <c r="A129" s="38"/>
      <c r="B129" s="39"/>
      <c r="C129" s="219" t="s">
        <v>189</v>
      </c>
      <c r="D129" s="219" t="s">
        <v>141</v>
      </c>
      <c r="E129" s="220" t="s">
        <v>997</v>
      </c>
      <c r="F129" s="221" t="s">
        <v>998</v>
      </c>
      <c r="G129" s="222" t="s">
        <v>252</v>
      </c>
      <c r="H129" s="223">
        <v>2</v>
      </c>
      <c r="I129" s="224"/>
      <c r="J129" s="225">
        <f>ROUND(I129*H129,2)</f>
        <v>0</v>
      </c>
      <c r="K129" s="226"/>
      <c r="L129" s="44"/>
      <c r="M129" s="227" t="s">
        <v>1</v>
      </c>
      <c r="N129" s="228" t="s">
        <v>41</v>
      </c>
      <c r="O129" s="91"/>
      <c r="P129" s="229">
        <f>O129*H129</f>
        <v>0</v>
      </c>
      <c r="Q129" s="229">
        <v>0</v>
      </c>
      <c r="R129" s="229">
        <f>Q129*H129</f>
        <v>0</v>
      </c>
      <c r="S129" s="229">
        <v>0</v>
      </c>
      <c r="T129" s="230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31" t="s">
        <v>145</v>
      </c>
      <c r="AT129" s="231" t="s">
        <v>141</v>
      </c>
      <c r="AU129" s="231" t="s">
        <v>76</v>
      </c>
      <c r="AY129" s="17" t="s">
        <v>138</v>
      </c>
      <c r="BE129" s="232">
        <f>IF(N129="základní",J129,0)</f>
        <v>0</v>
      </c>
      <c r="BF129" s="232">
        <f>IF(N129="snížená",J129,0)</f>
        <v>0</v>
      </c>
      <c r="BG129" s="232">
        <f>IF(N129="zákl. přenesená",J129,0)</f>
        <v>0</v>
      </c>
      <c r="BH129" s="232">
        <f>IF(N129="sníž. přenesená",J129,0)</f>
        <v>0</v>
      </c>
      <c r="BI129" s="232">
        <f>IF(N129="nulová",J129,0)</f>
        <v>0</v>
      </c>
      <c r="BJ129" s="17" t="s">
        <v>84</v>
      </c>
      <c r="BK129" s="232">
        <f>ROUND(I129*H129,2)</f>
        <v>0</v>
      </c>
      <c r="BL129" s="17" t="s">
        <v>145</v>
      </c>
      <c r="BM129" s="231" t="s">
        <v>238</v>
      </c>
    </row>
    <row r="130" s="2" customFormat="1">
      <c r="A130" s="38"/>
      <c r="B130" s="39"/>
      <c r="C130" s="40"/>
      <c r="D130" s="233" t="s">
        <v>147</v>
      </c>
      <c r="E130" s="40"/>
      <c r="F130" s="234" t="s">
        <v>998</v>
      </c>
      <c r="G130" s="40"/>
      <c r="H130" s="40"/>
      <c r="I130" s="235"/>
      <c r="J130" s="40"/>
      <c r="K130" s="40"/>
      <c r="L130" s="44"/>
      <c r="M130" s="236"/>
      <c r="N130" s="237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147</v>
      </c>
      <c r="AU130" s="17" t="s">
        <v>76</v>
      </c>
    </row>
    <row r="131" s="2" customFormat="1" ht="24.15" customHeight="1">
      <c r="A131" s="38"/>
      <c r="B131" s="39"/>
      <c r="C131" s="219" t="s">
        <v>186</v>
      </c>
      <c r="D131" s="219" t="s">
        <v>141</v>
      </c>
      <c r="E131" s="220" t="s">
        <v>999</v>
      </c>
      <c r="F131" s="221" t="s">
        <v>1000</v>
      </c>
      <c r="G131" s="222" t="s">
        <v>252</v>
      </c>
      <c r="H131" s="223">
        <v>2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41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145</v>
      </c>
      <c r="AT131" s="231" t="s">
        <v>141</v>
      </c>
      <c r="AU131" s="231" t="s">
        <v>76</v>
      </c>
      <c r="AY131" s="17" t="s">
        <v>138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84</v>
      </c>
      <c r="BK131" s="232">
        <f>ROUND(I131*H131,2)</f>
        <v>0</v>
      </c>
      <c r="BL131" s="17" t="s">
        <v>145</v>
      </c>
      <c r="BM131" s="231" t="s">
        <v>179</v>
      </c>
    </row>
    <row r="132" s="2" customFormat="1">
      <c r="A132" s="38"/>
      <c r="B132" s="39"/>
      <c r="C132" s="40"/>
      <c r="D132" s="233" t="s">
        <v>147</v>
      </c>
      <c r="E132" s="40"/>
      <c r="F132" s="234" t="s">
        <v>1000</v>
      </c>
      <c r="G132" s="40"/>
      <c r="H132" s="40"/>
      <c r="I132" s="235"/>
      <c r="J132" s="40"/>
      <c r="K132" s="40"/>
      <c r="L132" s="44"/>
      <c r="M132" s="236"/>
      <c r="N132" s="23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147</v>
      </c>
      <c r="AU132" s="17" t="s">
        <v>76</v>
      </c>
    </row>
    <row r="133" s="2" customFormat="1" ht="24.15" customHeight="1">
      <c r="A133" s="38"/>
      <c r="B133" s="39"/>
      <c r="C133" s="219" t="s">
        <v>169</v>
      </c>
      <c r="D133" s="219" t="s">
        <v>141</v>
      </c>
      <c r="E133" s="220" t="s">
        <v>1001</v>
      </c>
      <c r="F133" s="221" t="s">
        <v>1002</v>
      </c>
      <c r="G133" s="222" t="s">
        <v>252</v>
      </c>
      <c r="H133" s="223">
        <v>4</v>
      </c>
      <c r="I133" s="224"/>
      <c r="J133" s="225">
        <f>ROUND(I133*H133,2)</f>
        <v>0</v>
      </c>
      <c r="K133" s="226"/>
      <c r="L133" s="44"/>
      <c r="M133" s="227" t="s">
        <v>1</v>
      </c>
      <c r="N133" s="228" t="s">
        <v>41</v>
      </c>
      <c r="O133" s="91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31" t="s">
        <v>145</v>
      </c>
      <c r="AT133" s="231" t="s">
        <v>141</v>
      </c>
      <c r="AU133" s="231" t="s">
        <v>76</v>
      </c>
      <c r="AY133" s="17" t="s">
        <v>138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7" t="s">
        <v>84</v>
      </c>
      <c r="BK133" s="232">
        <f>ROUND(I133*H133,2)</f>
        <v>0</v>
      </c>
      <c r="BL133" s="17" t="s">
        <v>145</v>
      </c>
      <c r="BM133" s="231" t="s">
        <v>256</v>
      </c>
    </row>
    <row r="134" s="2" customFormat="1">
      <c r="A134" s="38"/>
      <c r="B134" s="39"/>
      <c r="C134" s="40"/>
      <c r="D134" s="233" t="s">
        <v>147</v>
      </c>
      <c r="E134" s="40"/>
      <c r="F134" s="234" t="s">
        <v>1002</v>
      </c>
      <c r="G134" s="40"/>
      <c r="H134" s="40"/>
      <c r="I134" s="235"/>
      <c r="J134" s="40"/>
      <c r="K134" s="40"/>
      <c r="L134" s="44"/>
      <c r="M134" s="236"/>
      <c r="N134" s="237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147</v>
      </c>
      <c r="AU134" s="17" t="s">
        <v>76</v>
      </c>
    </row>
    <row r="135" s="2" customFormat="1" ht="24.15" customHeight="1">
      <c r="A135" s="38"/>
      <c r="B135" s="39"/>
      <c r="C135" s="219" t="s">
        <v>207</v>
      </c>
      <c r="D135" s="219" t="s">
        <v>141</v>
      </c>
      <c r="E135" s="220" t="s">
        <v>1003</v>
      </c>
      <c r="F135" s="221" t="s">
        <v>1004</v>
      </c>
      <c r="G135" s="222" t="s">
        <v>252</v>
      </c>
      <c r="H135" s="223">
        <v>1</v>
      </c>
      <c r="I135" s="224"/>
      <c r="J135" s="225">
        <f>ROUND(I135*H135,2)</f>
        <v>0</v>
      </c>
      <c r="K135" s="226"/>
      <c r="L135" s="44"/>
      <c r="M135" s="227" t="s">
        <v>1</v>
      </c>
      <c r="N135" s="228" t="s">
        <v>41</v>
      </c>
      <c r="O135" s="91"/>
      <c r="P135" s="229">
        <f>O135*H135</f>
        <v>0</v>
      </c>
      <c r="Q135" s="229">
        <v>0</v>
      </c>
      <c r="R135" s="229">
        <f>Q135*H135</f>
        <v>0</v>
      </c>
      <c r="S135" s="229">
        <v>0</v>
      </c>
      <c r="T135" s="230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31" t="s">
        <v>145</v>
      </c>
      <c r="AT135" s="231" t="s">
        <v>141</v>
      </c>
      <c r="AU135" s="231" t="s">
        <v>76</v>
      </c>
      <c r="AY135" s="17" t="s">
        <v>138</v>
      </c>
      <c r="BE135" s="232">
        <f>IF(N135="základní",J135,0)</f>
        <v>0</v>
      </c>
      <c r="BF135" s="232">
        <f>IF(N135="snížená",J135,0)</f>
        <v>0</v>
      </c>
      <c r="BG135" s="232">
        <f>IF(N135="zákl. přenesená",J135,0)</f>
        <v>0</v>
      </c>
      <c r="BH135" s="232">
        <f>IF(N135="sníž. přenesená",J135,0)</f>
        <v>0</v>
      </c>
      <c r="BI135" s="232">
        <f>IF(N135="nulová",J135,0)</f>
        <v>0</v>
      </c>
      <c r="BJ135" s="17" t="s">
        <v>84</v>
      </c>
      <c r="BK135" s="232">
        <f>ROUND(I135*H135,2)</f>
        <v>0</v>
      </c>
      <c r="BL135" s="17" t="s">
        <v>145</v>
      </c>
      <c r="BM135" s="231" t="s">
        <v>275</v>
      </c>
    </row>
    <row r="136" s="2" customFormat="1">
      <c r="A136" s="38"/>
      <c r="B136" s="39"/>
      <c r="C136" s="40"/>
      <c r="D136" s="233" t="s">
        <v>147</v>
      </c>
      <c r="E136" s="40"/>
      <c r="F136" s="234" t="s">
        <v>1004</v>
      </c>
      <c r="G136" s="40"/>
      <c r="H136" s="40"/>
      <c r="I136" s="235"/>
      <c r="J136" s="40"/>
      <c r="K136" s="40"/>
      <c r="L136" s="44"/>
      <c r="M136" s="236"/>
      <c r="N136" s="237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147</v>
      </c>
      <c r="AU136" s="17" t="s">
        <v>76</v>
      </c>
    </row>
    <row r="137" s="2" customFormat="1" ht="24.15" customHeight="1">
      <c r="A137" s="38"/>
      <c r="B137" s="39"/>
      <c r="C137" s="219" t="s">
        <v>217</v>
      </c>
      <c r="D137" s="219" t="s">
        <v>141</v>
      </c>
      <c r="E137" s="220" t="s">
        <v>1005</v>
      </c>
      <c r="F137" s="221" t="s">
        <v>1006</v>
      </c>
      <c r="G137" s="222" t="s">
        <v>252</v>
      </c>
      <c r="H137" s="223">
        <v>1</v>
      </c>
      <c r="I137" s="224"/>
      <c r="J137" s="225">
        <f>ROUND(I137*H137,2)</f>
        <v>0</v>
      </c>
      <c r="K137" s="226"/>
      <c r="L137" s="44"/>
      <c r="M137" s="227" t="s">
        <v>1</v>
      </c>
      <c r="N137" s="228" t="s">
        <v>41</v>
      </c>
      <c r="O137" s="91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31" t="s">
        <v>145</v>
      </c>
      <c r="AT137" s="231" t="s">
        <v>141</v>
      </c>
      <c r="AU137" s="231" t="s">
        <v>76</v>
      </c>
      <c r="AY137" s="17" t="s">
        <v>138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7" t="s">
        <v>84</v>
      </c>
      <c r="BK137" s="232">
        <f>ROUND(I137*H137,2)</f>
        <v>0</v>
      </c>
      <c r="BL137" s="17" t="s">
        <v>145</v>
      </c>
      <c r="BM137" s="231" t="s">
        <v>290</v>
      </c>
    </row>
    <row r="138" s="2" customFormat="1">
      <c r="A138" s="38"/>
      <c r="B138" s="39"/>
      <c r="C138" s="40"/>
      <c r="D138" s="233" t="s">
        <v>147</v>
      </c>
      <c r="E138" s="40"/>
      <c r="F138" s="234" t="s">
        <v>1006</v>
      </c>
      <c r="G138" s="40"/>
      <c r="H138" s="40"/>
      <c r="I138" s="235"/>
      <c r="J138" s="40"/>
      <c r="K138" s="40"/>
      <c r="L138" s="44"/>
      <c r="M138" s="236"/>
      <c r="N138" s="237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147</v>
      </c>
      <c r="AU138" s="17" t="s">
        <v>76</v>
      </c>
    </row>
    <row r="139" s="2" customFormat="1" ht="16.5" customHeight="1">
      <c r="A139" s="38"/>
      <c r="B139" s="39"/>
      <c r="C139" s="219" t="s">
        <v>8</v>
      </c>
      <c r="D139" s="219" t="s">
        <v>141</v>
      </c>
      <c r="E139" s="220" t="s">
        <v>1007</v>
      </c>
      <c r="F139" s="221" t="s">
        <v>1008</v>
      </c>
      <c r="G139" s="222" t="s">
        <v>252</v>
      </c>
      <c r="H139" s="223">
        <v>3</v>
      </c>
      <c r="I139" s="224"/>
      <c r="J139" s="225">
        <f>ROUND(I139*H139,2)</f>
        <v>0</v>
      </c>
      <c r="K139" s="226"/>
      <c r="L139" s="44"/>
      <c r="M139" s="227" t="s">
        <v>1</v>
      </c>
      <c r="N139" s="228" t="s">
        <v>41</v>
      </c>
      <c r="O139" s="91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145</v>
      </c>
      <c r="AT139" s="231" t="s">
        <v>141</v>
      </c>
      <c r="AU139" s="231" t="s">
        <v>76</v>
      </c>
      <c r="AY139" s="17" t="s">
        <v>138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84</v>
      </c>
      <c r="BK139" s="232">
        <f>ROUND(I139*H139,2)</f>
        <v>0</v>
      </c>
      <c r="BL139" s="17" t="s">
        <v>145</v>
      </c>
      <c r="BM139" s="231" t="s">
        <v>302</v>
      </c>
    </row>
    <row r="140" s="2" customFormat="1">
      <c r="A140" s="38"/>
      <c r="B140" s="39"/>
      <c r="C140" s="40"/>
      <c r="D140" s="233" t="s">
        <v>147</v>
      </c>
      <c r="E140" s="40"/>
      <c r="F140" s="234" t="s">
        <v>1008</v>
      </c>
      <c r="G140" s="40"/>
      <c r="H140" s="40"/>
      <c r="I140" s="235"/>
      <c r="J140" s="40"/>
      <c r="K140" s="40"/>
      <c r="L140" s="44"/>
      <c r="M140" s="236"/>
      <c r="N140" s="23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147</v>
      </c>
      <c r="AU140" s="17" t="s">
        <v>76</v>
      </c>
    </row>
    <row r="141" s="2" customFormat="1" ht="24.15" customHeight="1">
      <c r="A141" s="38"/>
      <c r="B141" s="39"/>
      <c r="C141" s="219" t="s">
        <v>234</v>
      </c>
      <c r="D141" s="219" t="s">
        <v>141</v>
      </c>
      <c r="E141" s="220" t="s">
        <v>1009</v>
      </c>
      <c r="F141" s="221" t="s">
        <v>1010</v>
      </c>
      <c r="G141" s="222" t="s">
        <v>1011</v>
      </c>
      <c r="H141" s="223">
        <v>1</v>
      </c>
      <c r="I141" s="224"/>
      <c r="J141" s="225">
        <f>ROUND(I141*H141,2)</f>
        <v>0</v>
      </c>
      <c r="K141" s="226"/>
      <c r="L141" s="44"/>
      <c r="M141" s="227" t="s">
        <v>1</v>
      </c>
      <c r="N141" s="228" t="s">
        <v>41</v>
      </c>
      <c r="O141" s="91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31" t="s">
        <v>145</v>
      </c>
      <c r="AT141" s="231" t="s">
        <v>141</v>
      </c>
      <c r="AU141" s="231" t="s">
        <v>76</v>
      </c>
      <c r="AY141" s="17" t="s">
        <v>138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7" t="s">
        <v>84</v>
      </c>
      <c r="BK141" s="232">
        <f>ROUND(I141*H141,2)</f>
        <v>0</v>
      </c>
      <c r="BL141" s="17" t="s">
        <v>145</v>
      </c>
      <c r="BM141" s="231" t="s">
        <v>314</v>
      </c>
    </row>
    <row r="142" s="2" customFormat="1">
      <c r="A142" s="38"/>
      <c r="B142" s="39"/>
      <c r="C142" s="40"/>
      <c r="D142" s="233" t="s">
        <v>147</v>
      </c>
      <c r="E142" s="40"/>
      <c r="F142" s="234" t="s">
        <v>1010</v>
      </c>
      <c r="G142" s="40"/>
      <c r="H142" s="40"/>
      <c r="I142" s="235"/>
      <c r="J142" s="40"/>
      <c r="K142" s="40"/>
      <c r="L142" s="44"/>
      <c r="M142" s="236"/>
      <c r="N142" s="237"/>
      <c r="O142" s="91"/>
      <c r="P142" s="91"/>
      <c r="Q142" s="91"/>
      <c r="R142" s="91"/>
      <c r="S142" s="91"/>
      <c r="T142" s="92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147</v>
      </c>
      <c r="AU142" s="17" t="s">
        <v>76</v>
      </c>
    </row>
    <row r="143" s="2" customFormat="1" ht="24.15" customHeight="1">
      <c r="A143" s="38"/>
      <c r="B143" s="39"/>
      <c r="C143" s="219" t="s">
        <v>238</v>
      </c>
      <c r="D143" s="219" t="s">
        <v>141</v>
      </c>
      <c r="E143" s="220" t="s">
        <v>1012</v>
      </c>
      <c r="F143" s="221" t="s">
        <v>1013</v>
      </c>
      <c r="G143" s="222" t="s">
        <v>252</v>
      </c>
      <c r="H143" s="223">
        <v>1</v>
      </c>
      <c r="I143" s="224"/>
      <c r="J143" s="225">
        <f>ROUND(I143*H143,2)</f>
        <v>0</v>
      </c>
      <c r="K143" s="226"/>
      <c r="L143" s="44"/>
      <c r="M143" s="227" t="s">
        <v>1</v>
      </c>
      <c r="N143" s="228" t="s">
        <v>41</v>
      </c>
      <c r="O143" s="91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31" t="s">
        <v>145</v>
      </c>
      <c r="AT143" s="231" t="s">
        <v>141</v>
      </c>
      <c r="AU143" s="231" t="s">
        <v>76</v>
      </c>
      <c r="AY143" s="17" t="s">
        <v>138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7" t="s">
        <v>84</v>
      </c>
      <c r="BK143" s="232">
        <f>ROUND(I143*H143,2)</f>
        <v>0</v>
      </c>
      <c r="BL143" s="17" t="s">
        <v>145</v>
      </c>
      <c r="BM143" s="231" t="s">
        <v>326</v>
      </c>
    </row>
    <row r="144" s="2" customFormat="1">
      <c r="A144" s="38"/>
      <c r="B144" s="39"/>
      <c r="C144" s="40"/>
      <c r="D144" s="233" t="s">
        <v>147</v>
      </c>
      <c r="E144" s="40"/>
      <c r="F144" s="234" t="s">
        <v>1013</v>
      </c>
      <c r="G144" s="40"/>
      <c r="H144" s="40"/>
      <c r="I144" s="235"/>
      <c r="J144" s="40"/>
      <c r="K144" s="40"/>
      <c r="L144" s="44"/>
      <c r="M144" s="236"/>
      <c r="N144" s="237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147</v>
      </c>
      <c r="AU144" s="17" t="s">
        <v>76</v>
      </c>
    </row>
    <row r="145" s="2" customFormat="1" ht="21.75" customHeight="1">
      <c r="A145" s="38"/>
      <c r="B145" s="39"/>
      <c r="C145" s="219" t="s">
        <v>242</v>
      </c>
      <c r="D145" s="219" t="s">
        <v>141</v>
      </c>
      <c r="E145" s="220" t="s">
        <v>1014</v>
      </c>
      <c r="F145" s="221" t="s">
        <v>1015</v>
      </c>
      <c r="G145" s="222" t="s">
        <v>252</v>
      </c>
      <c r="H145" s="223">
        <v>2</v>
      </c>
      <c r="I145" s="224"/>
      <c r="J145" s="225">
        <f>ROUND(I145*H145,2)</f>
        <v>0</v>
      </c>
      <c r="K145" s="226"/>
      <c r="L145" s="44"/>
      <c r="M145" s="227" t="s">
        <v>1</v>
      </c>
      <c r="N145" s="228" t="s">
        <v>41</v>
      </c>
      <c r="O145" s="91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145</v>
      </c>
      <c r="AT145" s="231" t="s">
        <v>141</v>
      </c>
      <c r="AU145" s="231" t="s">
        <v>76</v>
      </c>
      <c r="AY145" s="17" t="s">
        <v>138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84</v>
      </c>
      <c r="BK145" s="232">
        <f>ROUND(I145*H145,2)</f>
        <v>0</v>
      </c>
      <c r="BL145" s="17" t="s">
        <v>145</v>
      </c>
      <c r="BM145" s="231" t="s">
        <v>335</v>
      </c>
    </row>
    <row r="146" s="2" customFormat="1">
      <c r="A146" s="38"/>
      <c r="B146" s="39"/>
      <c r="C146" s="40"/>
      <c r="D146" s="233" t="s">
        <v>147</v>
      </c>
      <c r="E146" s="40"/>
      <c r="F146" s="234" t="s">
        <v>1015</v>
      </c>
      <c r="G146" s="40"/>
      <c r="H146" s="40"/>
      <c r="I146" s="235"/>
      <c r="J146" s="40"/>
      <c r="K146" s="40"/>
      <c r="L146" s="44"/>
      <c r="M146" s="236"/>
      <c r="N146" s="237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147</v>
      </c>
      <c r="AU146" s="17" t="s">
        <v>76</v>
      </c>
    </row>
    <row r="147" s="2" customFormat="1" ht="16.5" customHeight="1">
      <c r="A147" s="38"/>
      <c r="B147" s="39"/>
      <c r="C147" s="219" t="s">
        <v>179</v>
      </c>
      <c r="D147" s="219" t="s">
        <v>141</v>
      </c>
      <c r="E147" s="220" t="s">
        <v>1016</v>
      </c>
      <c r="F147" s="221" t="s">
        <v>1017</v>
      </c>
      <c r="G147" s="222" t="s">
        <v>252</v>
      </c>
      <c r="H147" s="223">
        <v>2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41</v>
      </c>
      <c r="O147" s="91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145</v>
      </c>
      <c r="AT147" s="231" t="s">
        <v>141</v>
      </c>
      <c r="AU147" s="231" t="s">
        <v>76</v>
      </c>
      <c r="AY147" s="17" t="s">
        <v>138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84</v>
      </c>
      <c r="BK147" s="232">
        <f>ROUND(I147*H147,2)</f>
        <v>0</v>
      </c>
      <c r="BL147" s="17" t="s">
        <v>145</v>
      </c>
      <c r="BM147" s="231" t="s">
        <v>232</v>
      </c>
    </row>
    <row r="148" s="2" customFormat="1">
      <c r="A148" s="38"/>
      <c r="B148" s="39"/>
      <c r="C148" s="40"/>
      <c r="D148" s="233" t="s">
        <v>147</v>
      </c>
      <c r="E148" s="40"/>
      <c r="F148" s="234" t="s">
        <v>1017</v>
      </c>
      <c r="G148" s="40"/>
      <c r="H148" s="40"/>
      <c r="I148" s="235"/>
      <c r="J148" s="40"/>
      <c r="K148" s="40"/>
      <c r="L148" s="44"/>
      <c r="M148" s="236"/>
      <c r="N148" s="237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147</v>
      </c>
      <c r="AU148" s="17" t="s">
        <v>76</v>
      </c>
    </row>
    <row r="149" s="2" customFormat="1" ht="24.15" customHeight="1">
      <c r="A149" s="38"/>
      <c r="B149" s="39"/>
      <c r="C149" s="219" t="s">
        <v>249</v>
      </c>
      <c r="D149" s="219" t="s">
        <v>141</v>
      </c>
      <c r="E149" s="220" t="s">
        <v>1018</v>
      </c>
      <c r="F149" s="221" t="s">
        <v>1019</v>
      </c>
      <c r="G149" s="222" t="s">
        <v>252</v>
      </c>
      <c r="H149" s="223">
        <v>1</v>
      </c>
      <c r="I149" s="224"/>
      <c r="J149" s="225">
        <f>ROUND(I149*H149,2)</f>
        <v>0</v>
      </c>
      <c r="K149" s="226"/>
      <c r="L149" s="44"/>
      <c r="M149" s="227" t="s">
        <v>1</v>
      </c>
      <c r="N149" s="228" t="s">
        <v>41</v>
      </c>
      <c r="O149" s="91"/>
      <c r="P149" s="229">
        <f>O149*H149</f>
        <v>0</v>
      </c>
      <c r="Q149" s="229">
        <v>0</v>
      </c>
      <c r="R149" s="229">
        <f>Q149*H149</f>
        <v>0</v>
      </c>
      <c r="S149" s="229">
        <v>0</v>
      </c>
      <c r="T149" s="230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231" t="s">
        <v>145</v>
      </c>
      <c r="AT149" s="231" t="s">
        <v>141</v>
      </c>
      <c r="AU149" s="231" t="s">
        <v>76</v>
      </c>
      <c r="AY149" s="17" t="s">
        <v>138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7" t="s">
        <v>84</v>
      </c>
      <c r="BK149" s="232">
        <f>ROUND(I149*H149,2)</f>
        <v>0</v>
      </c>
      <c r="BL149" s="17" t="s">
        <v>145</v>
      </c>
      <c r="BM149" s="231" t="s">
        <v>359</v>
      </c>
    </row>
    <row r="150" s="2" customFormat="1">
      <c r="A150" s="38"/>
      <c r="B150" s="39"/>
      <c r="C150" s="40"/>
      <c r="D150" s="233" t="s">
        <v>147</v>
      </c>
      <c r="E150" s="40"/>
      <c r="F150" s="234" t="s">
        <v>1019</v>
      </c>
      <c r="G150" s="40"/>
      <c r="H150" s="40"/>
      <c r="I150" s="235"/>
      <c r="J150" s="40"/>
      <c r="K150" s="40"/>
      <c r="L150" s="44"/>
      <c r="M150" s="236"/>
      <c r="N150" s="237"/>
      <c r="O150" s="91"/>
      <c r="P150" s="91"/>
      <c r="Q150" s="91"/>
      <c r="R150" s="91"/>
      <c r="S150" s="91"/>
      <c r="T150" s="92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147</v>
      </c>
      <c r="AU150" s="17" t="s">
        <v>76</v>
      </c>
    </row>
    <row r="151" s="2" customFormat="1" ht="21.75" customHeight="1">
      <c r="A151" s="38"/>
      <c r="B151" s="39"/>
      <c r="C151" s="219" t="s">
        <v>256</v>
      </c>
      <c r="D151" s="219" t="s">
        <v>141</v>
      </c>
      <c r="E151" s="220" t="s">
        <v>1020</v>
      </c>
      <c r="F151" s="221" t="s">
        <v>1021</v>
      </c>
      <c r="G151" s="222" t="s">
        <v>252</v>
      </c>
      <c r="H151" s="223">
        <v>1</v>
      </c>
      <c r="I151" s="224"/>
      <c r="J151" s="225">
        <f>ROUND(I151*H151,2)</f>
        <v>0</v>
      </c>
      <c r="K151" s="226"/>
      <c r="L151" s="44"/>
      <c r="M151" s="227" t="s">
        <v>1</v>
      </c>
      <c r="N151" s="228" t="s">
        <v>41</v>
      </c>
      <c r="O151" s="91"/>
      <c r="P151" s="229">
        <f>O151*H151</f>
        <v>0</v>
      </c>
      <c r="Q151" s="229">
        <v>0</v>
      </c>
      <c r="R151" s="229">
        <f>Q151*H151</f>
        <v>0</v>
      </c>
      <c r="S151" s="229">
        <v>0</v>
      </c>
      <c r="T151" s="230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31" t="s">
        <v>145</v>
      </c>
      <c r="AT151" s="231" t="s">
        <v>141</v>
      </c>
      <c r="AU151" s="231" t="s">
        <v>76</v>
      </c>
      <c r="AY151" s="17" t="s">
        <v>138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7" t="s">
        <v>84</v>
      </c>
      <c r="BK151" s="232">
        <f>ROUND(I151*H151,2)</f>
        <v>0</v>
      </c>
      <c r="BL151" s="17" t="s">
        <v>145</v>
      </c>
      <c r="BM151" s="231" t="s">
        <v>374</v>
      </c>
    </row>
    <row r="152" s="2" customFormat="1">
      <c r="A152" s="38"/>
      <c r="B152" s="39"/>
      <c r="C152" s="40"/>
      <c r="D152" s="233" t="s">
        <v>147</v>
      </c>
      <c r="E152" s="40"/>
      <c r="F152" s="234" t="s">
        <v>1021</v>
      </c>
      <c r="G152" s="40"/>
      <c r="H152" s="40"/>
      <c r="I152" s="235"/>
      <c r="J152" s="40"/>
      <c r="K152" s="40"/>
      <c r="L152" s="44"/>
      <c r="M152" s="236"/>
      <c r="N152" s="23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147</v>
      </c>
      <c r="AU152" s="17" t="s">
        <v>76</v>
      </c>
    </row>
    <row r="153" s="2" customFormat="1" ht="24.15" customHeight="1">
      <c r="A153" s="38"/>
      <c r="B153" s="39"/>
      <c r="C153" s="219" t="s">
        <v>264</v>
      </c>
      <c r="D153" s="219" t="s">
        <v>141</v>
      </c>
      <c r="E153" s="220" t="s">
        <v>1022</v>
      </c>
      <c r="F153" s="221" t="s">
        <v>1023</v>
      </c>
      <c r="G153" s="222" t="s">
        <v>252</v>
      </c>
      <c r="H153" s="223">
        <v>1</v>
      </c>
      <c r="I153" s="224"/>
      <c r="J153" s="225">
        <f>ROUND(I153*H153,2)</f>
        <v>0</v>
      </c>
      <c r="K153" s="226"/>
      <c r="L153" s="44"/>
      <c r="M153" s="227" t="s">
        <v>1</v>
      </c>
      <c r="N153" s="228" t="s">
        <v>41</v>
      </c>
      <c r="O153" s="91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31" t="s">
        <v>145</v>
      </c>
      <c r="AT153" s="231" t="s">
        <v>141</v>
      </c>
      <c r="AU153" s="231" t="s">
        <v>76</v>
      </c>
      <c r="AY153" s="17" t="s">
        <v>138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7" t="s">
        <v>84</v>
      </c>
      <c r="BK153" s="232">
        <f>ROUND(I153*H153,2)</f>
        <v>0</v>
      </c>
      <c r="BL153" s="17" t="s">
        <v>145</v>
      </c>
      <c r="BM153" s="231" t="s">
        <v>387</v>
      </c>
    </row>
    <row r="154" s="2" customFormat="1">
      <c r="A154" s="38"/>
      <c r="B154" s="39"/>
      <c r="C154" s="40"/>
      <c r="D154" s="233" t="s">
        <v>147</v>
      </c>
      <c r="E154" s="40"/>
      <c r="F154" s="234" t="s">
        <v>1023</v>
      </c>
      <c r="G154" s="40"/>
      <c r="H154" s="40"/>
      <c r="I154" s="235"/>
      <c r="J154" s="40"/>
      <c r="K154" s="40"/>
      <c r="L154" s="44"/>
      <c r="M154" s="236"/>
      <c r="N154" s="237"/>
      <c r="O154" s="91"/>
      <c r="P154" s="91"/>
      <c r="Q154" s="91"/>
      <c r="R154" s="91"/>
      <c r="S154" s="91"/>
      <c r="T154" s="92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7" t="s">
        <v>147</v>
      </c>
      <c r="AU154" s="17" t="s">
        <v>76</v>
      </c>
    </row>
    <row r="155" s="2" customFormat="1" ht="24.15" customHeight="1">
      <c r="A155" s="38"/>
      <c r="B155" s="39"/>
      <c r="C155" s="219" t="s">
        <v>275</v>
      </c>
      <c r="D155" s="219" t="s">
        <v>141</v>
      </c>
      <c r="E155" s="220" t="s">
        <v>1024</v>
      </c>
      <c r="F155" s="221" t="s">
        <v>1025</v>
      </c>
      <c r="G155" s="222" t="s">
        <v>252</v>
      </c>
      <c r="H155" s="223">
        <v>1</v>
      </c>
      <c r="I155" s="224"/>
      <c r="J155" s="225">
        <f>ROUND(I155*H155,2)</f>
        <v>0</v>
      </c>
      <c r="K155" s="226"/>
      <c r="L155" s="44"/>
      <c r="M155" s="227" t="s">
        <v>1</v>
      </c>
      <c r="N155" s="228" t="s">
        <v>41</v>
      </c>
      <c r="O155" s="91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231" t="s">
        <v>145</v>
      </c>
      <c r="AT155" s="231" t="s">
        <v>141</v>
      </c>
      <c r="AU155" s="231" t="s">
        <v>76</v>
      </c>
      <c r="AY155" s="17" t="s">
        <v>138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7" t="s">
        <v>84</v>
      </c>
      <c r="BK155" s="232">
        <f>ROUND(I155*H155,2)</f>
        <v>0</v>
      </c>
      <c r="BL155" s="17" t="s">
        <v>145</v>
      </c>
      <c r="BM155" s="231" t="s">
        <v>400</v>
      </c>
    </row>
    <row r="156" s="2" customFormat="1">
      <c r="A156" s="38"/>
      <c r="B156" s="39"/>
      <c r="C156" s="40"/>
      <c r="D156" s="233" t="s">
        <v>147</v>
      </c>
      <c r="E156" s="40"/>
      <c r="F156" s="234" t="s">
        <v>1025</v>
      </c>
      <c r="G156" s="40"/>
      <c r="H156" s="40"/>
      <c r="I156" s="235"/>
      <c r="J156" s="40"/>
      <c r="K156" s="40"/>
      <c r="L156" s="44"/>
      <c r="M156" s="236"/>
      <c r="N156" s="237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147</v>
      </c>
      <c r="AU156" s="17" t="s">
        <v>76</v>
      </c>
    </row>
    <row r="157" s="2" customFormat="1" ht="16.5" customHeight="1">
      <c r="A157" s="38"/>
      <c r="B157" s="39"/>
      <c r="C157" s="219" t="s">
        <v>7</v>
      </c>
      <c r="D157" s="219" t="s">
        <v>141</v>
      </c>
      <c r="E157" s="220" t="s">
        <v>1026</v>
      </c>
      <c r="F157" s="221" t="s">
        <v>1027</v>
      </c>
      <c r="G157" s="222" t="s">
        <v>220</v>
      </c>
      <c r="H157" s="223">
        <v>44</v>
      </c>
      <c r="I157" s="224"/>
      <c r="J157" s="225">
        <f>ROUND(I157*H157,2)</f>
        <v>0</v>
      </c>
      <c r="K157" s="226"/>
      <c r="L157" s="44"/>
      <c r="M157" s="227" t="s">
        <v>1</v>
      </c>
      <c r="N157" s="228" t="s">
        <v>41</v>
      </c>
      <c r="O157" s="91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31" t="s">
        <v>145</v>
      </c>
      <c r="AT157" s="231" t="s">
        <v>141</v>
      </c>
      <c r="AU157" s="231" t="s">
        <v>76</v>
      </c>
      <c r="AY157" s="17" t="s">
        <v>138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7" t="s">
        <v>84</v>
      </c>
      <c r="BK157" s="232">
        <f>ROUND(I157*H157,2)</f>
        <v>0</v>
      </c>
      <c r="BL157" s="17" t="s">
        <v>145</v>
      </c>
      <c r="BM157" s="231" t="s">
        <v>412</v>
      </c>
    </row>
    <row r="158" s="2" customFormat="1">
      <c r="A158" s="38"/>
      <c r="B158" s="39"/>
      <c r="C158" s="40"/>
      <c r="D158" s="233" t="s">
        <v>147</v>
      </c>
      <c r="E158" s="40"/>
      <c r="F158" s="234" t="s">
        <v>1027</v>
      </c>
      <c r="G158" s="40"/>
      <c r="H158" s="40"/>
      <c r="I158" s="235"/>
      <c r="J158" s="40"/>
      <c r="K158" s="40"/>
      <c r="L158" s="44"/>
      <c r="M158" s="236"/>
      <c r="N158" s="237"/>
      <c r="O158" s="91"/>
      <c r="P158" s="91"/>
      <c r="Q158" s="91"/>
      <c r="R158" s="91"/>
      <c r="S158" s="91"/>
      <c r="T158" s="92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T158" s="17" t="s">
        <v>147</v>
      </c>
      <c r="AU158" s="17" t="s">
        <v>76</v>
      </c>
    </row>
    <row r="159" s="2" customFormat="1" ht="16.5" customHeight="1">
      <c r="A159" s="38"/>
      <c r="B159" s="39"/>
      <c r="C159" s="219" t="s">
        <v>290</v>
      </c>
      <c r="D159" s="219" t="s">
        <v>141</v>
      </c>
      <c r="E159" s="220" t="s">
        <v>1028</v>
      </c>
      <c r="F159" s="221" t="s">
        <v>1029</v>
      </c>
      <c r="G159" s="222" t="s">
        <v>220</v>
      </c>
      <c r="H159" s="223">
        <v>14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41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145</v>
      </c>
      <c r="AT159" s="231" t="s">
        <v>141</v>
      </c>
      <c r="AU159" s="231" t="s">
        <v>76</v>
      </c>
      <c r="AY159" s="17" t="s">
        <v>138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84</v>
      </c>
      <c r="BK159" s="232">
        <f>ROUND(I159*H159,2)</f>
        <v>0</v>
      </c>
      <c r="BL159" s="17" t="s">
        <v>145</v>
      </c>
      <c r="BM159" s="231" t="s">
        <v>424</v>
      </c>
    </row>
    <row r="160" s="2" customFormat="1">
      <c r="A160" s="38"/>
      <c r="B160" s="39"/>
      <c r="C160" s="40"/>
      <c r="D160" s="233" t="s">
        <v>147</v>
      </c>
      <c r="E160" s="40"/>
      <c r="F160" s="234" t="s">
        <v>1029</v>
      </c>
      <c r="G160" s="40"/>
      <c r="H160" s="40"/>
      <c r="I160" s="235"/>
      <c r="J160" s="40"/>
      <c r="K160" s="40"/>
      <c r="L160" s="44"/>
      <c r="M160" s="236"/>
      <c r="N160" s="237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147</v>
      </c>
      <c r="AU160" s="17" t="s">
        <v>76</v>
      </c>
    </row>
    <row r="161" s="2" customFormat="1" ht="24.15" customHeight="1">
      <c r="A161" s="38"/>
      <c r="B161" s="39"/>
      <c r="C161" s="219" t="s">
        <v>296</v>
      </c>
      <c r="D161" s="219" t="s">
        <v>141</v>
      </c>
      <c r="E161" s="220" t="s">
        <v>1030</v>
      </c>
      <c r="F161" s="221" t="s">
        <v>1031</v>
      </c>
      <c r="G161" s="222" t="s">
        <v>252</v>
      </c>
      <c r="H161" s="223">
        <v>1</v>
      </c>
      <c r="I161" s="224"/>
      <c r="J161" s="225">
        <f>ROUND(I161*H161,2)</f>
        <v>0</v>
      </c>
      <c r="K161" s="226"/>
      <c r="L161" s="44"/>
      <c r="M161" s="227" t="s">
        <v>1</v>
      </c>
      <c r="N161" s="228" t="s">
        <v>41</v>
      </c>
      <c r="O161" s="91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231" t="s">
        <v>145</v>
      </c>
      <c r="AT161" s="231" t="s">
        <v>141</v>
      </c>
      <c r="AU161" s="231" t="s">
        <v>76</v>
      </c>
      <c r="AY161" s="17" t="s">
        <v>138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7" t="s">
        <v>84</v>
      </c>
      <c r="BK161" s="232">
        <f>ROUND(I161*H161,2)</f>
        <v>0</v>
      </c>
      <c r="BL161" s="17" t="s">
        <v>145</v>
      </c>
      <c r="BM161" s="231" t="s">
        <v>436</v>
      </c>
    </row>
    <row r="162" s="2" customFormat="1">
      <c r="A162" s="38"/>
      <c r="B162" s="39"/>
      <c r="C162" s="40"/>
      <c r="D162" s="233" t="s">
        <v>147</v>
      </c>
      <c r="E162" s="40"/>
      <c r="F162" s="234" t="s">
        <v>1031</v>
      </c>
      <c r="G162" s="40"/>
      <c r="H162" s="40"/>
      <c r="I162" s="235"/>
      <c r="J162" s="40"/>
      <c r="K162" s="40"/>
      <c r="L162" s="44"/>
      <c r="M162" s="236"/>
      <c r="N162" s="237"/>
      <c r="O162" s="91"/>
      <c r="P162" s="91"/>
      <c r="Q162" s="91"/>
      <c r="R162" s="91"/>
      <c r="S162" s="91"/>
      <c r="T162" s="92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7" t="s">
        <v>147</v>
      </c>
      <c r="AU162" s="17" t="s">
        <v>76</v>
      </c>
    </row>
    <row r="163" s="2" customFormat="1" ht="16.5" customHeight="1">
      <c r="A163" s="38"/>
      <c r="B163" s="39"/>
      <c r="C163" s="219" t="s">
        <v>302</v>
      </c>
      <c r="D163" s="219" t="s">
        <v>141</v>
      </c>
      <c r="E163" s="220" t="s">
        <v>1032</v>
      </c>
      <c r="F163" s="221" t="s">
        <v>1033</v>
      </c>
      <c r="G163" s="222" t="s">
        <v>252</v>
      </c>
      <c r="H163" s="223">
        <v>1</v>
      </c>
      <c r="I163" s="224"/>
      <c r="J163" s="225">
        <f>ROUND(I163*H163,2)</f>
        <v>0</v>
      </c>
      <c r="K163" s="226"/>
      <c r="L163" s="44"/>
      <c r="M163" s="227" t="s">
        <v>1</v>
      </c>
      <c r="N163" s="228" t="s">
        <v>41</v>
      </c>
      <c r="O163" s="91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R163" s="231" t="s">
        <v>145</v>
      </c>
      <c r="AT163" s="231" t="s">
        <v>141</v>
      </c>
      <c r="AU163" s="231" t="s">
        <v>76</v>
      </c>
      <c r="AY163" s="17" t="s">
        <v>138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7" t="s">
        <v>84</v>
      </c>
      <c r="BK163" s="232">
        <f>ROUND(I163*H163,2)</f>
        <v>0</v>
      </c>
      <c r="BL163" s="17" t="s">
        <v>145</v>
      </c>
      <c r="BM163" s="231" t="s">
        <v>448</v>
      </c>
    </row>
    <row r="164" s="2" customFormat="1">
      <c r="A164" s="38"/>
      <c r="B164" s="39"/>
      <c r="C164" s="40"/>
      <c r="D164" s="233" t="s">
        <v>147</v>
      </c>
      <c r="E164" s="40"/>
      <c r="F164" s="234" t="s">
        <v>1033</v>
      </c>
      <c r="G164" s="40"/>
      <c r="H164" s="40"/>
      <c r="I164" s="235"/>
      <c r="J164" s="40"/>
      <c r="K164" s="40"/>
      <c r="L164" s="44"/>
      <c r="M164" s="236"/>
      <c r="N164" s="237"/>
      <c r="O164" s="91"/>
      <c r="P164" s="91"/>
      <c r="Q164" s="91"/>
      <c r="R164" s="91"/>
      <c r="S164" s="91"/>
      <c r="T164" s="92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T164" s="17" t="s">
        <v>147</v>
      </c>
      <c r="AU164" s="17" t="s">
        <v>76</v>
      </c>
    </row>
    <row r="165" s="2" customFormat="1" ht="16.5" customHeight="1">
      <c r="A165" s="38"/>
      <c r="B165" s="39"/>
      <c r="C165" s="219" t="s">
        <v>308</v>
      </c>
      <c r="D165" s="219" t="s">
        <v>141</v>
      </c>
      <c r="E165" s="220" t="s">
        <v>1034</v>
      </c>
      <c r="F165" s="221" t="s">
        <v>1035</v>
      </c>
      <c r="G165" s="222" t="s">
        <v>252</v>
      </c>
      <c r="H165" s="223">
        <v>1</v>
      </c>
      <c r="I165" s="224"/>
      <c r="J165" s="225">
        <f>ROUND(I165*H165,2)</f>
        <v>0</v>
      </c>
      <c r="K165" s="226"/>
      <c r="L165" s="44"/>
      <c r="M165" s="227" t="s">
        <v>1</v>
      </c>
      <c r="N165" s="228" t="s">
        <v>41</v>
      </c>
      <c r="O165" s="91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31" t="s">
        <v>145</v>
      </c>
      <c r="AT165" s="231" t="s">
        <v>141</v>
      </c>
      <c r="AU165" s="231" t="s">
        <v>76</v>
      </c>
      <c r="AY165" s="17" t="s">
        <v>138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7" t="s">
        <v>84</v>
      </c>
      <c r="BK165" s="232">
        <f>ROUND(I165*H165,2)</f>
        <v>0</v>
      </c>
      <c r="BL165" s="17" t="s">
        <v>145</v>
      </c>
      <c r="BM165" s="231" t="s">
        <v>458</v>
      </c>
    </row>
    <row r="166" s="2" customFormat="1">
      <c r="A166" s="38"/>
      <c r="B166" s="39"/>
      <c r="C166" s="40"/>
      <c r="D166" s="233" t="s">
        <v>147</v>
      </c>
      <c r="E166" s="40"/>
      <c r="F166" s="234" t="s">
        <v>1035</v>
      </c>
      <c r="G166" s="40"/>
      <c r="H166" s="40"/>
      <c r="I166" s="235"/>
      <c r="J166" s="40"/>
      <c r="K166" s="40"/>
      <c r="L166" s="44"/>
      <c r="M166" s="236"/>
      <c r="N166" s="237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147</v>
      </c>
      <c r="AU166" s="17" t="s">
        <v>76</v>
      </c>
    </row>
    <row r="167" s="2" customFormat="1" ht="16.5" customHeight="1">
      <c r="A167" s="38"/>
      <c r="B167" s="39"/>
      <c r="C167" s="219" t="s">
        <v>314</v>
      </c>
      <c r="D167" s="219" t="s">
        <v>141</v>
      </c>
      <c r="E167" s="220" t="s">
        <v>1036</v>
      </c>
      <c r="F167" s="221" t="s">
        <v>1037</v>
      </c>
      <c r="G167" s="222" t="s">
        <v>252</v>
      </c>
      <c r="H167" s="223">
        <v>1</v>
      </c>
      <c r="I167" s="224"/>
      <c r="J167" s="225">
        <f>ROUND(I167*H167,2)</f>
        <v>0</v>
      </c>
      <c r="K167" s="226"/>
      <c r="L167" s="44"/>
      <c r="M167" s="227" t="s">
        <v>1</v>
      </c>
      <c r="N167" s="228" t="s">
        <v>41</v>
      </c>
      <c r="O167" s="91"/>
      <c r="P167" s="229">
        <f>O167*H167</f>
        <v>0</v>
      </c>
      <c r="Q167" s="229">
        <v>0</v>
      </c>
      <c r="R167" s="229">
        <f>Q167*H167</f>
        <v>0</v>
      </c>
      <c r="S167" s="229">
        <v>0</v>
      </c>
      <c r="T167" s="230">
        <f>S167*H167</f>
        <v>0</v>
      </c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R167" s="231" t="s">
        <v>145</v>
      </c>
      <c r="AT167" s="231" t="s">
        <v>141</v>
      </c>
      <c r="AU167" s="231" t="s">
        <v>76</v>
      </c>
      <c r="AY167" s="17" t="s">
        <v>138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7" t="s">
        <v>84</v>
      </c>
      <c r="BK167" s="232">
        <f>ROUND(I167*H167,2)</f>
        <v>0</v>
      </c>
      <c r="BL167" s="17" t="s">
        <v>145</v>
      </c>
      <c r="BM167" s="231" t="s">
        <v>470</v>
      </c>
    </row>
    <row r="168" s="2" customFormat="1">
      <c r="A168" s="38"/>
      <c r="B168" s="39"/>
      <c r="C168" s="40"/>
      <c r="D168" s="233" t="s">
        <v>147</v>
      </c>
      <c r="E168" s="40"/>
      <c r="F168" s="234" t="s">
        <v>1037</v>
      </c>
      <c r="G168" s="40"/>
      <c r="H168" s="40"/>
      <c r="I168" s="235"/>
      <c r="J168" s="40"/>
      <c r="K168" s="40"/>
      <c r="L168" s="44"/>
      <c r="M168" s="236"/>
      <c r="N168" s="237"/>
      <c r="O168" s="91"/>
      <c r="P168" s="91"/>
      <c r="Q168" s="91"/>
      <c r="R168" s="91"/>
      <c r="S168" s="91"/>
      <c r="T168" s="92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T168" s="17" t="s">
        <v>147</v>
      </c>
      <c r="AU168" s="17" t="s">
        <v>76</v>
      </c>
    </row>
    <row r="169" s="2" customFormat="1" ht="24.15" customHeight="1">
      <c r="A169" s="38"/>
      <c r="B169" s="39"/>
      <c r="C169" s="219" t="s">
        <v>320</v>
      </c>
      <c r="D169" s="219" t="s">
        <v>141</v>
      </c>
      <c r="E169" s="220" t="s">
        <v>1038</v>
      </c>
      <c r="F169" s="221" t="s">
        <v>1039</v>
      </c>
      <c r="G169" s="222" t="s">
        <v>252</v>
      </c>
      <c r="H169" s="223">
        <v>1</v>
      </c>
      <c r="I169" s="224"/>
      <c r="J169" s="225">
        <f>ROUND(I169*H169,2)</f>
        <v>0</v>
      </c>
      <c r="K169" s="226"/>
      <c r="L169" s="44"/>
      <c r="M169" s="227" t="s">
        <v>1</v>
      </c>
      <c r="N169" s="228" t="s">
        <v>41</v>
      </c>
      <c r="O169" s="91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R169" s="231" t="s">
        <v>145</v>
      </c>
      <c r="AT169" s="231" t="s">
        <v>141</v>
      </c>
      <c r="AU169" s="231" t="s">
        <v>76</v>
      </c>
      <c r="AY169" s="17" t="s">
        <v>138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7" t="s">
        <v>84</v>
      </c>
      <c r="BK169" s="232">
        <f>ROUND(I169*H169,2)</f>
        <v>0</v>
      </c>
      <c r="BL169" s="17" t="s">
        <v>145</v>
      </c>
      <c r="BM169" s="231" t="s">
        <v>482</v>
      </c>
    </row>
    <row r="170" s="2" customFormat="1">
      <c r="A170" s="38"/>
      <c r="B170" s="39"/>
      <c r="C170" s="40"/>
      <c r="D170" s="233" t="s">
        <v>147</v>
      </c>
      <c r="E170" s="40"/>
      <c r="F170" s="234" t="s">
        <v>1039</v>
      </c>
      <c r="G170" s="40"/>
      <c r="H170" s="40"/>
      <c r="I170" s="235"/>
      <c r="J170" s="40"/>
      <c r="K170" s="40"/>
      <c r="L170" s="44"/>
      <c r="M170" s="236"/>
      <c r="N170" s="23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147</v>
      </c>
      <c r="AU170" s="17" t="s">
        <v>76</v>
      </c>
    </row>
    <row r="171" s="2" customFormat="1" ht="24.15" customHeight="1">
      <c r="A171" s="38"/>
      <c r="B171" s="39"/>
      <c r="C171" s="219" t="s">
        <v>326</v>
      </c>
      <c r="D171" s="219" t="s">
        <v>141</v>
      </c>
      <c r="E171" s="220" t="s">
        <v>1040</v>
      </c>
      <c r="F171" s="221" t="s">
        <v>1041</v>
      </c>
      <c r="G171" s="222" t="s">
        <v>252</v>
      </c>
      <c r="H171" s="223">
        <v>1</v>
      </c>
      <c r="I171" s="224"/>
      <c r="J171" s="225">
        <f>ROUND(I171*H171,2)</f>
        <v>0</v>
      </c>
      <c r="K171" s="226"/>
      <c r="L171" s="44"/>
      <c r="M171" s="227" t="s">
        <v>1</v>
      </c>
      <c r="N171" s="228" t="s">
        <v>41</v>
      </c>
      <c r="O171" s="91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231" t="s">
        <v>145</v>
      </c>
      <c r="AT171" s="231" t="s">
        <v>141</v>
      </c>
      <c r="AU171" s="231" t="s">
        <v>76</v>
      </c>
      <c r="AY171" s="17" t="s">
        <v>138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7" t="s">
        <v>84</v>
      </c>
      <c r="BK171" s="232">
        <f>ROUND(I171*H171,2)</f>
        <v>0</v>
      </c>
      <c r="BL171" s="17" t="s">
        <v>145</v>
      </c>
      <c r="BM171" s="231" t="s">
        <v>496</v>
      </c>
    </row>
    <row r="172" s="2" customFormat="1">
      <c r="A172" s="38"/>
      <c r="B172" s="39"/>
      <c r="C172" s="40"/>
      <c r="D172" s="233" t="s">
        <v>147</v>
      </c>
      <c r="E172" s="40"/>
      <c r="F172" s="234" t="s">
        <v>1041</v>
      </c>
      <c r="G172" s="40"/>
      <c r="H172" s="40"/>
      <c r="I172" s="235"/>
      <c r="J172" s="40"/>
      <c r="K172" s="40"/>
      <c r="L172" s="44"/>
      <c r="M172" s="236"/>
      <c r="N172" s="237"/>
      <c r="O172" s="91"/>
      <c r="P172" s="91"/>
      <c r="Q172" s="91"/>
      <c r="R172" s="91"/>
      <c r="S172" s="91"/>
      <c r="T172" s="92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7" t="s">
        <v>147</v>
      </c>
      <c r="AU172" s="17" t="s">
        <v>76</v>
      </c>
    </row>
    <row r="173" s="2" customFormat="1" ht="24.15" customHeight="1">
      <c r="A173" s="38"/>
      <c r="B173" s="39"/>
      <c r="C173" s="219" t="s">
        <v>331</v>
      </c>
      <c r="D173" s="219" t="s">
        <v>141</v>
      </c>
      <c r="E173" s="220" t="s">
        <v>1042</v>
      </c>
      <c r="F173" s="221" t="s">
        <v>1043</v>
      </c>
      <c r="G173" s="222" t="s">
        <v>252</v>
      </c>
      <c r="H173" s="223">
        <v>1</v>
      </c>
      <c r="I173" s="224"/>
      <c r="J173" s="225">
        <f>ROUND(I173*H173,2)</f>
        <v>0</v>
      </c>
      <c r="K173" s="226"/>
      <c r="L173" s="44"/>
      <c r="M173" s="227" t="s">
        <v>1</v>
      </c>
      <c r="N173" s="228" t="s">
        <v>41</v>
      </c>
      <c r="O173" s="91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31" t="s">
        <v>145</v>
      </c>
      <c r="AT173" s="231" t="s">
        <v>141</v>
      </c>
      <c r="AU173" s="231" t="s">
        <v>76</v>
      </c>
      <c r="AY173" s="17" t="s">
        <v>138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7" t="s">
        <v>84</v>
      </c>
      <c r="BK173" s="232">
        <f>ROUND(I173*H173,2)</f>
        <v>0</v>
      </c>
      <c r="BL173" s="17" t="s">
        <v>145</v>
      </c>
      <c r="BM173" s="231" t="s">
        <v>509</v>
      </c>
    </row>
    <row r="174" s="2" customFormat="1">
      <c r="A174" s="38"/>
      <c r="B174" s="39"/>
      <c r="C174" s="40"/>
      <c r="D174" s="233" t="s">
        <v>147</v>
      </c>
      <c r="E174" s="40"/>
      <c r="F174" s="234" t="s">
        <v>1043</v>
      </c>
      <c r="G174" s="40"/>
      <c r="H174" s="40"/>
      <c r="I174" s="235"/>
      <c r="J174" s="40"/>
      <c r="K174" s="40"/>
      <c r="L174" s="44"/>
      <c r="M174" s="236"/>
      <c r="N174" s="237"/>
      <c r="O174" s="91"/>
      <c r="P174" s="91"/>
      <c r="Q174" s="91"/>
      <c r="R174" s="91"/>
      <c r="S174" s="91"/>
      <c r="T174" s="92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147</v>
      </c>
      <c r="AU174" s="17" t="s">
        <v>76</v>
      </c>
    </row>
    <row r="175" s="2" customFormat="1" ht="24.15" customHeight="1">
      <c r="A175" s="38"/>
      <c r="B175" s="39"/>
      <c r="C175" s="219" t="s">
        <v>335</v>
      </c>
      <c r="D175" s="219" t="s">
        <v>141</v>
      </c>
      <c r="E175" s="220" t="s">
        <v>1044</v>
      </c>
      <c r="F175" s="221" t="s">
        <v>1045</v>
      </c>
      <c r="G175" s="222" t="s">
        <v>252</v>
      </c>
      <c r="H175" s="223">
        <v>2</v>
      </c>
      <c r="I175" s="224"/>
      <c r="J175" s="225">
        <f>ROUND(I175*H175,2)</f>
        <v>0</v>
      </c>
      <c r="K175" s="226"/>
      <c r="L175" s="44"/>
      <c r="M175" s="227" t="s">
        <v>1</v>
      </c>
      <c r="N175" s="228" t="s">
        <v>41</v>
      </c>
      <c r="O175" s="91"/>
      <c r="P175" s="229">
        <f>O175*H175</f>
        <v>0</v>
      </c>
      <c r="Q175" s="229">
        <v>0</v>
      </c>
      <c r="R175" s="229">
        <f>Q175*H175</f>
        <v>0</v>
      </c>
      <c r="S175" s="229">
        <v>0</v>
      </c>
      <c r="T175" s="230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31" t="s">
        <v>145</v>
      </c>
      <c r="AT175" s="231" t="s">
        <v>141</v>
      </c>
      <c r="AU175" s="231" t="s">
        <v>76</v>
      </c>
      <c r="AY175" s="17" t="s">
        <v>138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7" t="s">
        <v>84</v>
      </c>
      <c r="BK175" s="232">
        <f>ROUND(I175*H175,2)</f>
        <v>0</v>
      </c>
      <c r="BL175" s="17" t="s">
        <v>145</v>
      </c>
      <c r="BM175" s="231" t="s">
        <v>524</v>
      </c>
    </row>
    <row r="176" s="2" customFormat="1">
      <c r="A176" s="38"/>
      <c r="B176" s="39"/>
      <c r="C176" s="40"/>
      <c r="D176" s="233" t="s">
        <v>147</v>
      </c>
      <c r="E176" s="40"/>
      <c r="F176" s="234" t="s">
        <v>1045</v>
      </c>
      <c r="G176" s="40"/>
      <c r="H176" s="40"/>
      <c r="I176" s="235"/>
      <c r="J176" s="40"/>
      <c r="K176" s="40"/>
      <c r="L176" s="44"/>
      <c r="M176" s="236"/>
      <c r="N176" s="237"/>
      <c r="O176" s="91"/>
      <c r="P176" s="91"/>
      <c r="Q176" s="91"/>
      <c r="R176" s="91"/>
      <c r="S176" s="91"/>
      <c r="T176" s="92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T176" s="17" t="s">
        <v>147</v>
      </c>
      <c r="AU176" s="17" t="s">
        <v>76</v>
      </c>
    </row>
    <row r="177" s="2" customFormat="1" ht="24.15" customHeight="1">
      <c r="A177" s="38"/>
      <c r="B177" s="39"/>
      <c r="C177" s="219" t="s">
        <v>341</v>
      </c>
      <c r="D177" s="219" t="s">
        <v>141</v>
      </c>
      <c r="E177" s="220" t="s">
        <v>1046</v>
      </c>
      <c r="F177" s="221" t="s">
        <v>1047</v>
      </c>
      <c r="G177" s="222" t="s">
        <v>252</v>
      </c>
      <c r="H177" s="223">
        <v>4</v>
      </c>
      <c r="I177" s="224"/>
      <c r="J177" s="225">
        <f>ROUND(I177*H177,2)</f>
        <v>0</v>
      </c>
      <c r="K177" s="226"/>
      <c r="L177" s="44"/>
      <c r="M177" s="227" t="s">
        <v>1</v>
      </c>
      <c r="N177" s="228" t="s">
        <v>41</v>
      </c>
      <c r="O177" s="91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31" t="s">
        <v>145</v>
      </c>
      <c r="AT177" s="231" t="s">
        <v>141</v>
      </c>
      <c r="AU177" s="231" t="s">
        <v>76</v>
      </c>
      <c r="AY177" s="17" t="s">
        <v>138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7" t="s">
        <v>84</v>
      </c>
      <c r="BK177" s="232">
        <f>ROUND(I177*H177,2)</f>
        <v>0</v>
      </c>
      <c r="BL177" s="17" t="s">
        <v>145</v>
      </c>
      <c r="BM177" s="231" t="s">
        <v>539</v>
      </c>
    </row>
    <row r="178" s="2" customFormat="1">
      <c r="A178" s="38"/>
      <c r="B178" s="39"/>
      <c r="C178" s="40"/>
      <c r="D178" s="233" t="s">
        <v>147</v>
      </c>
      <c r="E178" s="40"/>
      <c r="F178" s="234" t="s">
        <v>1047</v>
      </c>
      <c r="G178" s="40"/>
      <c r="H178" s="40"/>
      <c r="I178" s="235"/>
      <c r="J178" s="40"/>
      <c r="K178" s="40"/>
      <c r="L178" s="44"/>
      <c r="M178" s="236"/>
      <c r="N178" s="237"/>
      <c r="O178" s="91"/>
      <c r="P178" s="91"/>
      <c r="Q178" s="91"/>
      <c r="R178" s="91"/>
      <c r="S178" s="91"/>
      <c r="T178" s="92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147</v>
      </c>
      <c r="AU178" s="17" t="s">
        <v>76</v>
      </c>
    </row>
    <row r="179" s="2" customFormat="1" ht="24.15" customHeight="1">
      <c r="A179" s="38"/>
      <c r="B179" s="39"/>
      <c r="C179" s="219" t="s">
        <v>232</v>
      </c>
      <c r="D179" s="219" t="s">
        <v>141</v>
      </c>
      <c r="E179" s="220" t="s">
        <v>1048</v>
      </c>
      <c r="F179" s="221" t="s">
        <v>1049</v>
      </c>
      <c r="G179" s="222" t="s">
        <v>252</v>
      </c>
      <c r="H179" s="223">
        <v>1</v>
      </c>
      <c r="I179" s="224"/>
      <c r="J179" s="225">
        <f>ROUND(I179*H179,2)</f>
        <v>0</v>
      </c>
      <c r="K179" s="226"/>
      <c r="L179" s="44"/>
      <c r="M179" s="227" t="s">
        <v>1</v>
      </c>
      <c r="N179" s="228" t="s">
        <v>41</v>
      </c>
      <c r="O179" s="91"/>
      <c r="P179" s="229">
        <f>O179*H179</f>
        <v>0</v>
      </c>
      <c r="Q179" s="229">
        <v>0</v>
      </c>
      <c r="R179" s="229">
        <f>Q179*H179</f>
        <v>0</v>
      </c>
      <c r="S179" s="229">
        <v>0</v>
      </c>
      <c r="T179" s="230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31" t="s">
        <v>145</v>
      </c>
      <c r="AT179" s="231" t="s">
        <v>141</v>
      </c>
      <c r="AU179" s="231" t="s">
        <v>76</v>
      </c>
      <c r="AY179" s="17" t="s">
        <v>138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7" t="s">
        <v>84</v>
      </c>
      <c r="BK179" s="232">
        <f>ROUND(I179*H179,2)</f>
        <v>0</v>
      </c>
      <c r="BL179" s="17" t="s">
        <v>145</v>
      </c>
      <c r="BM179" s="231" t="s">
        <v>547</v>
      </c>
    </row>
    <row r="180" s="2" customFormat="1">
      <c r="A180" s="38"/>
      <c r="B180" s="39"/>
      <c r="C180" s="40"/>
      <c r="D180" s="233" t="s">
        <v>147</v>
      </c>
      <c r="E180" s="40"/>
      <c r="F180" s="234" t="s">
        <v>1049</v>
      </c>
      <c r="G180" s="40"/>
      <c r="H180" s="40"/>
      <c r="I180" s="235"/>
      <c r="J180" s="40"/>
      <c r="K180" s="40"/>
      <c r="L180" s="44"/>
      <c r="M180" s="236"/>
      <c r="N180" s="237"/>
      <c r="O180" s="91"/>
      <c r="P180" s="91"/>
      <c r="Q180" s="91"/>
      <c r="R180" s="91"/>
      <c r="S180" s="91"/>
      <c r="T180" s="92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T180" s="17" t="s">
        <v>147</v>
      </c>
      <c r="AU180" s="17" t="s">
        <v>76</v>
      </c>
    </row>
    <row r="181" s="2" customFormat="1" ht="24.15" customHeight="1">
      <c r="A181" s="38"/>
      <c r="B181" s="39"/>
      <c r="C181" s="219" t="s">
        <v>352</v>
      </c>
      <c r="D181" s="219" t="s">
        <v>141</v>
      </c>
      <c r="E181" s="220" t="s">
        <v>1050</v>
      </c>
      <c r="F181" s="221" t="s">
        <v>1051</v>
      </c>
      <c r="G181" s="222" t="s">
        <v>252</v>
      </c>
      <c r="H181" s="223">
        <v>1</v>
      </c>
      <c r="I181" s="224"/>
      <c r="J181" s="225">
        <f>ROUND(I181*H181,2)</f>
        <v>0</v>
      </c>
      <c r="K181" s="226"/>
      <c r="L181" s="44"/>
      <c r="M181" s="227" t="s">
        <v>1</v>
      </c>
      <c r="N181" s="228" t="s">
        <v>41</v>
      </c>
      <c r="O181" s="91"/>
      <c r="P181" s="229">
        <f>O181*H181</f>
        <v>0</v>
      </c>
      <c r="Q181" s="229">
        <v>0</v>
      </c>
      <c r="R181" s="229">
        <f>Q181*H181</f>
        <v>0</v>
      </c>
      <c r="S181" s="229">
        <v>0</v>
      </c>
      <c r="T181" s="230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31" t="s">
        <v>145</v>
      </c>
      <c r="AT181" s="231" t="s">
        <v>141</v>
      </c>
      <c r="AU181" s="231" t="s">
        <v>76</v>
      </c>
      <c r="AY181" s="17" t="s">
        <v>138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7" t="s">
        <v>84</v>
      </c>
      <c r="BK181" s="232">
        <f>ROUND(I181*H181,2)</f>
        <v>0</v>
      </c>
      <c r="BL181" s="17" t="s">
        <v>145</v>
      </c>
      <c r="BM181" s="231" t="s">
        <v>557</v>
      </c>
    </row>
    <row r="182" s="2" customFormat="1">
      <c r="A182" s="38"/>
      <c r="B182" s="39"/>
      <c r="C182" s="40"/>
      <c r="D182" s="233" t="s">
        <v>147</v>
      </c>
      <c r="E182" s="40"/>
      <c r="F182" s="234" t="s">
        <v>1051</v>
      </c>
      <c r="G182" s="40"/>
      <c r="H182" s="40"/>
      <c r="I182" s="235"/>
      <c r="J182" s="40"/>
      <c r="K182" s="40"/>
      <c r="L182" s="44"/>
      <c r="M182" s="236"/>
      <c r="N182" s="237"/>
      <c r="O182" s="91"/>
      <c r="P182" s="91"/>
      <c r="Q182" s="91"/>
      <c r="R182" s="91"/>
      <c r="S182" s="91"/>
      <c r="T182" s="92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147</v>
      </c>
      <c r="AU182" s="17" t="s">
        <v>76</v>
      </c>
    </row>
    <row r="183" s="2" customFormat="1" ht="24.15" customHeight="1">
      <c r="A183" s="38"/>
      <c r="B183" s="39"/>
      <c r="C183" s="219" t="s">
        <v>359</v>
      </c>
      <c r="D183" s="219" t="s">
        <v>141</v>
      </c>
      <c r="E183" s="220" t="s">
        <v>1052</v>
      </c>
      <c r="F183" s="221" t="s">
        <v>1053</v>
      </c>
      <c r="G183" s="222" t="s">
        <v>252</v>
      </c>
      <c r="H183" s="223">
        <v>6</v>
      </c>
      <c r="I183" s="224"/>
      <c r="J183" s="225">
        <f>ROUND(I183*H183,2)</f>
        <v>0</v>
      </c>
      <c r="K183" s="226"/>
      <c r="L183" s="44"/>
      <c r="M183" s="227" t="s">
        <v>1</v>
      </c>
      <c r="N183" s="228" t="s">
        <v>41</v>
      </c>
      <c r="O183" s="91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31" t="s">
        <v>145</v>
      </c>
      <c r="AT183" s="231" t="s">
        <v>141</v>
      </c>
      <c r="AU183" s="231" t="s">
        <v>76</v>
      </c>
      <c r="AY183" s="17" t="s">
        <v>138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7" t="s">
        <v>84</v>
      </c>
      <c r="BK183" s="232">
        <f>ROUND(I183*H183,2)</f>
        <v>0</v>
      </c>
      <c r="BL183" s="17" t="s">
        <v>145</v>
      </c>
      <c r="BM183" s="231" t="s">
        <v>569</v>
      </c>
    </row>
    <row r="184" s="2" customFormat="1">
      <c r="A184" s="38"/>
      <c r="B184" s="39"/>
      <c r="C184" s="40"/>
      <c r="D184" s="233" t="s">
        <v>147</v>
      </c>
      <c r="E184" s="40"/>
      <c r="F184" s="234" t="s">
        <v>1053</v>
      </c>
      <c r="G184" s="40"/>
      <c r="H184" s="40"/>
      <c r="I184" s="235"/>
      <c r="J184" s="40"/>
      <c r="K184" s="40"/>
      <c r="L184" s="44"/>
      <c r="M184" s="236"/>
      <c r="N184" s="237"/>
      <c r="O184" s="91"/>
      <c r="P184" s="91"/>
      <c r="Q184" s="91"/>
      <c r="R184" s="91"/>
      <c r="S184" s="91"/>
      <c r="T184" s="92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7" t="s">
        <v>147</v>
      </c>
      <c r="AU184" s="17" t="s">
        <v>76</v>
      </c>
    </row>
    <row r="185" s="2" customFormat="1" ht="24.15" customHeight="1">
      <c r="A185" s="38"/>
      <c r="B185" s="39"/>
      <c r="C185" s="219" t="s">
        <v>366</v>
      </c>
      <c r="D185" s="219" t="s">
        <v>141</v>
      </c>
      <c r="E185" s="220" t="s">
        <v>1054</v>
      </c>
      <c r="F185" s="221" t="s">
        <v>1055</v>
      </c>
      <c r="G185" s="222" t="s">
        <v>252</v>
      </c>
      <c r="H185" s="223">
        <v>1</v>
      </c>
      <c r="I185" s="224"/>
      <c r="J185" s="225">
        <f>ROUND(I185*H185,2)</f>
        <v>0</v>
      </c>
      <c r="K185" s="226"/>
      <c r="L185" s="44"/>
      <c r="M185" s="227" t="s">
        <v>1</v>
      </c>
      <c r="N185" s="228" t="s">
        <v>41</v>
      </c>
      <c r="O185" s="91"/>
      <c r="P185" s="229">
        <f>O185*H185</f>
        <v>0</v>
      </c>
      <c r="Q185" s="229">
        <v>0</v>
      </c>
      <c r="R185" s="229">
        <f>Q185*H185</f>
        <v>0</v>
      </c>
      <c r="S185" s="229">
        <v>0</v>
      </c>
      <c r="T185" s="230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31" t="s">
        <v>145</v>
      </c>
      <c r="AT185" s="231" t="s">
        <v>141</v>
      </c>
      <c r="AU185" s="231" t="s">
        <v>76</v>
      </c>
      <c r="AY185" s="17" t="s">
        <v>138</v>
      </c>
      <c r="BE185" s="232">
        <f>IF(N185="základní",J185,0)</f>
        <v>0</v>
      </c>
      <c r="BF185" s="232">
        <f>IF(N185="snížená",J185,0)</f>
        <v>0</v>
      </c>
      <c r="BG185" s="232">
        <f>IF(N185="zákl. přenesená",J185,0)</f>
        <v>0</v>
      </c>
      <c r="BH185" s="232">
        <f>IF(N185="sníž. přenesená",J185,0)</f>
        <v>0</v>
      </c>
      <c r="BI185" s="232">
        <f>IF(N185="nulová",J185,0)</f>
        <v>0</v>
      </c>
      <c r="BJ185" s="17" t="s">
        <v>84</v>
      </c>
      <c r="BK185" s="232">
        <f>ROUND(I185*H185,2)</f>
        <v>0</v>
      </c>
      <c r="BL185" s="17" t="s">
        <v>145</v>
      </c>
      <c r="BM185" s="231" t="s">
        <v>581</v>
      </c>
    </row>
    <row r="186" s="2" customFormat="1">
      <c r="A186" s="38"/>
      <c r="B186" s="39"/>
      <c r="C186" s="40"/>
      <c r="D186" s="233" t="s">
        <v>147</v>
      </c>
      <c r="E186" s="40"/>
      <c r="F186" s="234" t="s">
        <v>1055</v>
      </c>
      <c r="G186" s="40"/>
      <c r="H186" s="40"/>
      <c r="I186" s="235"/>
      <c r="J186" s="40"/>
      <c r="K186" s="40"/>
      <c r="L186" s="44"/>
      <c r="M186" s="236"/>
      <c r="N186" s="237"/>
      <c r="O186" s="91"/>
      <c r="P186" s="91"/>
      <c r="Q186" s="91"/>
      <c r="R186" s="91"/>
      <c r="S186" s="91"/>
      <c r="T186" s="92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7" t="s">
        <v>147</v>
      </c>
      <c r="AU186" s="17" t="s">
        <v>76</v>
      </c>
    </row>
    <row r="187" s="2" customFormat="1" ht="24.15" customHeight="1">
      <c r="A187" s="38"/>
      <c r="B187" s="39"/>
      <c r="C187" s="219" t="s">
        <v>374</v>
      </c>
      <c r="D187" s="219" t="s">
        <v>141</v>
      </c>
      <c r="E187" s="220" t="s">
        <v>1056</v>
      </c>
      <c r="F187" s="221" t="s">
        <v>1057</v>
      </c>
      <c r="G187" s="222" t="s">
        <v>252</v>
      </c>
      <c r="H187" s="223">
        <v>6</v>
      </c>
      <c r="I187" s="224"/>
      <c r="J187" s="225">
        <f>ROUND(I187*H187,2)</f>
        <v>0</v>
      </c>
      <c r="K187" s="226"/>
      <c r="L187" s="44"/>
      <c r="M187" s="227" t="s">
        <v>1</v>
      </c>
      <c r="N187" s="228" t="s">
        <v>41</v>
      </c>
      <c r="O187" s="91"/>
      <c r="P187" s="229">
        <f>O187*H187</f>
        <v>0</v>
      </c>
      <c r="Q187" s="229">
        <v>0</v>
      </c>
      <c r="R187" s="229">
        <f>Q187*H187</f>
        <v>0</v>
      </c>
      <c r="S187" s="229">
        <v>0</v>
      </c>
      <c r="T187" s="230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31" t="s">
        <v>145</v>
      </c>
      <c r="AT187" s="231" t="s">
        <v>141</v>
      </c>
      <c r="AU187" s="231" t="s">
        <v>76</v>
      </c>
      <c r="AY187" s="17" t="s">
        <v>138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7" t="s">
        <v>84</v>
      </c>
      <c r="BK187" s="232">
        <f>ROUND(I187*H187,2)</f>
        <v>0</v>
      </c>
      <c r="BL187" s="17" t="s">
        <v>145</v>
      </c>
      <c r="BM187" s="231" t="s">
        <v>594</v>
      </c>
    </row>
    <row r="188" s="2" customFormat="1">
      <c r="A188" s="38"/>
      <c r="B188" s="39"/>
      <c r="C188" s="40"/>
      <c r="D188" s="233" t="s">
        <v>147</v>
      </c>
      <c r="E188" s="40"/>
      <c r="F188" s="234" t="s">
        <v>1057</v>
      </c>
      <c r="G188" s="40"/>
      <c r="H188" s="40"/>
      <c r="I188" s="235"/>
      <c r="J188" s="40"/>
      <c r="K188" s="40"/>
      <c r="L188" s="44"/>
      <c r="M188" s="236"/>
      <c r="N188" s="237"/>
      <c r="O188" s="91"/>
      <c r="P188" s="91"/>
      <c r="Q188" s="91"/>
      <c r="R188" s="91"/>
      <c r="S188" s="91"/>
      <c r="T188" s="92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147</v>
      </c>
      <c r="AU188" s="17" t="s">
        <v>76</v>
      </c>
    </row>
    <row r="189" s="2" customFormat="1" ht="16.5" customHeight="1">
      <c r="A189" s="38"/>
      <c r="B189" s="39"/>
      <c r="C189" s="219" t="s">
        <v>381</v>
      </c>
      <c r="D189" s="219" t="s">
        <v>141</v>
      </c>
      <c r="E189" s="220" t="s">
        <v>1058</v>
      </c>
      <c r="F189" s="221" t="s">
        <v>1059</v>
      </c>
      <c r="G189" s="222" t="s">
        <v>252</v>
      </c>
      <c r="H189" s="223">
        <v>6</v>
      </c>
      <c r="I189" s="224"/>
      <c r="J189" s="225">
        <f>ROUND(I189*H189,2)</f>
        <v>0</v>
      </c>
      <c r="K189" s="226"/>
      <c r="L189" s="44"/>
      <c r="M189" s="227" t="s">
        <v>1</v>
      </c>
      <c r="N189" s="228" t="s">
        <v>41</v>
      </c>
      <c r="O189" s="91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31" t="s">
        <v>145</v>
      </c>
      <c r="AT189" s="231" t="s">
        <v>141</v>
      </c>
      <c r="AU189" s="231" t="s">
        <v>76</v>
      </c>
      <c r="AY189" s="17" t="s">
        <v>138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7" t="s">
        <v>84</v>
      </c>
      <c r="BK189" s="232">
        <f>ROUND(I189*H189,2)</f>
        <v>0</v>
      </c>
      <c r="BL189" s="17" t="s">
        <v>145</v>
      </c>
      <c r="BM189" s="231" t="s">
        <v>607</v>
      </c>
    </row>
    <row r="190" s="2" customFormat="1">
      <c r="A190" s="38"/>
      <c r="B190" s="39"/>
      <c r="C190" s="40"/>
      <c r="D190" s="233" t="s">
        <v>147</v>
      </c>
      <c r="E190" s="40"/>
      <c r="F190" s="234" t="s">
        <v>1059</v>
      </c>
      <c r="G190" s="40"/>
      <c r="H190" s="40"/>
      <c r="I190" s="235"/>
      <c r="J190" s="40"/>
      <c r="K190" s="40"/>
      <c r="L190" s="44"/>
      <c r="M190" s="236"/>
      <c r="N190" s="237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147</v>
      </c>
      <c r="AU190" s="17" t="s">
        <v>76</v>
      </c>
    </row>
    <row r="191" s="2" customFormat="1" ht="24.15" customHeight="1">
      <c r="A191" s="38"/>
      <c r="B191" s="39"/>
      <c r="C191" s="219" t="s">
        <v>387</v>
      </c>
      <c r="D191" s="219" t="s">
        <v>141</v>
      </c>
      <c r="E191" s="220" t="s">
        <v>1060</v>
      </c>
      <c r="F191" s="221" t="s">
        <v>1061</v>
      </c>
      <c r="G191" s="222" t="s">
        <v>252</v>
      </c>
      <c r="H191" s="223">
        <v>24</v>
      </c>
      <c r="I191" s="224"/>
      <c r="J191" s="225">
        <f>ROUND(I191*H191,2)</f>
        <v>0</v>
      </c>
      <c r="K191" s="226"/>
      <c r="L191" s="44"/>
      <c r="M191" s="227" t="s">
        <v>1</v>
      </c>
      <c r="N191" s="228" t="s">
        <v>41</v>
      </c>
      <c r="O191" s="91"/>
      <c r="P191" s="229">
        <f>O191*H191</f>
        <v>0</v>
      </c>
      <c r="Q191" s="229">
        <v>0</v>
      </c>
      <c r="R191" s="229">
        <f>Q191*H191</f>
        <v>0</v>
      </c>
      <c r="S191" s="229">
        <v>0</v>
      </c>
      <c r="T191" s="230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231" t="s">
        <v>145</v>
      </c>
      <c r="AT191" s="231" t="s">
        <v>141</v>
      </c>
      <c r="AU191" s="231" t="s">
        <v>76</v>
      </c>
      <c r="AY191" s="17" t="s">
        <v>138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7" t="s">
        <v>84</v>
      </c>
      <c r="BK191" s="232">
        <f>ROUND(I191*H191,2)</f>
        <v>0</v>
      </c>
      <c r="BL191" s="17" t="s">
        <v>145</v>
      </c>
      <c r="BM191" s="231" t="s">
        <v>619</v>
      </c>
    </row>
    <row r="192" s="2" customFormat="1">
      <c r="A192" s="38"/>
      <c r="B192" s="39"/>
      <c r="C192" s="40"/>
      <c r="D192" s="233" t="s">
        <v>147</v>
      </c>
      <c r="E192" s="40"/>
      <c r="F192" s="234" t="s">
        <v>1061</v>
      </c>
      <c r="G192" s="40"/>
      <c r="H192" s="40"/>
      <c r="I192" s="235"/>
      <c r="J192" s="40"/>
      <c r="K192" s="40"/>
      <c r="L192" s="44"/>
      <c r="M192" s="236"/>
      <c r="N192" s="237"/>
      <c r="O192" s="91"/>
      <c r="P192" s="91"/>
      <c r="Q192" s="91"/>
      <c r="R192" s="91"/>
      <c r="S192" s="91"/>
      <c r="T192" s="92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7" t="s">
        <v>147</v>
      </c>
      <c r="AU192" s="17" t="s">
        <v>76</v>
      </c>
    </row>
    <row r="193" s="2" customFormat="1" ht="24.15" customHeight="1">
      <c r="A193" s="38"/>
      <c r="B193" s="39"/>
      <c r="C193" s="219" t="s">
        <v>393</v>
      </c>
      <c r="D193" s="219" t="s">
        <v>141</v>
      </c>
      <c r="E193" s="220" t="s">
        <v>1062</v>
      </c>
      <c r="F193" s="221" t="s">
        <v>1063</v>
      </c>
      <c r="G193" s="222" t="s">
        <v>252</v>
      </c>
      <c r="H193" s="223">
        <v>1</v>
      </c>
      <c r="I193" s="224"/>
      <c r="J193" s="225">
        <f>ROUND(I193*H193,2)</f>
        <v>0</v>
      </c>
      <c r="K193" s="226"/>
      <c r="L193" s="44"/>
      <c r="M193" s="227" t="s">
        <v>1</v>
      </c>
      <c r="N193" s="228" t="s">
        <v>41</v>
      </c>
      <c r="O193" s="91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31" t="s">
        <v>145</v>
      </c>
      <c r="AT193" s="231" t="s">
        <v>141</v>
      </c>
      <c r="AU193" s="231" t="s">
        <v>76</v>
      </c>
      <c r="AY193" s="17" t="s">
        <v>138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7" t="s">
        <v>84</v>
      </c>
      <c r="BK193" s="232">
        <f>ROUND(I193*H193,2)</f>
        <v>0</v>
      </c>
      <c r="BL193" s="17" t="s">
        <v>145</v>
      </c>
      <c r="BM193" s="231" t="s">
        <v>631</v>
      </c>
    </row>
    <row r="194" s="2" customFormat="1">
      <c r="A194" s="38"/>
      <c r="B194" s="39"/>
      <c r="C194" s="40"/>
      <c r="D194" s="233" t="s">
        <v>147</v>
      </c>
      <c r="E194" s="40"/>
      <c r="F194" s="234" t="s">
        <v>1063</v>
      </c>
      <c r="G194" s="40"/>
      <c r="H194" s="40"/>
      <c r="I194" s="235"/>
      <c r="J194" s="40"/>
      <c r="K194" s="40"/>
      <c r="L194" s="44"/>
      <c r="M194" s="236"/>
      <c r="N194" s="237"/>
      <c r="O194" s="91"/>
      <c r="P194" s="91"/>
      <c r="Q194" s="91"/>
      <c r="R194" s="91"/>
      <c r="S194" s="91"/>
      <c r="T194" s="92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147</v>
      </c>
      <c r="AU194" s="17" t="s">
        <v>76</v>
      </c>
    </row>
    <row r="195" s="2" customFormat="1" ht="24.15" customHeight="1">
      <c r="A195" s="38"/>
      <c r="B195" s="39"/>
      <c r="C195" s="219" t="s">
        <v>400</v>
      </c>
      <c r="D195" s="219" t="s">
        <v>141</v>
      </c>
      <c r="E195" s="220" t="s">
        <v>1064</v>
      </c>
      <c r="F195" s="221" t="s">
        <v>1065</v>
      </c>
      <c r="G195" s="222" t="s">
        <v>252</v>
      </c>
      <c r="H195" s="223">
        <v>1</v>
      </c>
      <c r="I195" s="224"/>
      <c r="J195" s="225">
        <f>ROUND(I195*H195,2)</f>
        <v>0</v>
      </c>
      <c r="K195" s="226"/>
      <c r="L195" s="44"/>
      <c r="M195" s="227" t="s">
        <v>1</v>
      </c>
      <c r="N195" s="228" t="s">
        <v>41</v>
      </c>
      <c r="O195" s="91"/>
      <c r="P195" s="229">
        <f>O195*H195</f>
        <v>0</v>
      </c>
      <c r="Q195" s="229">
        <v>0</v>
      </c>
      <c r="R195" s="229">
        <f>Q195*H195</f>
        <v>0</v>
      </c>
      <c r="S195" s="229">
        <v>0</v>
      </c>
      <c r="T195" s="230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31" t="s">
        <v>145</v>
      </c>
      <c r="AT195" s="231" t="s">
        <v>141</v>
      </c>
      <c r="AU195" s="231" t="s">
        <v>76</v>
      </c>
      <c r="AY195" s="17" t="s">
        <v>138</v>
      </c>
      <c r="BE195" s="232">
        <f>IF(N195="základní",J195,0)</f>
        <v>0</v>
      </c>
      <c r="BF195" s="232">
        <f>IF(N195="snížená",J195,0)</f>
        <v>0</v>
      </c>
      <c r="BG195" s="232">
        <f>IF(N195="zákl. přenesená",J195,0)</f>
        <v>0</v>
      </c>
      <c r="BH195" s="232">
        <f>IF(N195="sníž. přenesená",J195,0)</f>
        <v>0</v>
      </c>
      <c r="BI195" s="232">
        <f>IF(N195="nulová",J195,0)</f>
        <v>0</v>
      </c>
      <c r="BJ195" s="17" t="s">
        <v>84</v>
      </c>
      <c r="BK195" s="232">
        <f>ROUND(I195*H195,2)</f>
        <v>0</v>
      </c>
      <c r="BL195" s="17" t="s">
        <v>145</v>
      </c>
      <c r="BM195" s="231" t="s">
        <v>643</v>
      </c>
    </row>
    <row r="196" s="2" customFormat="1">
      <c r="A196" s="38"/>
      <c r="B196" s="39"/>
      <c r="C196" s="40"/>
      <c r="D196" s="233" t="s">
        <v>147</v>
      </c>
      <c r="E196" s="40"/>
      <c r="F196" s="234" t="s">
        <v>1065</v>
      </c>
      <c r="G196" s="40"/>
      <c r="H196" s="40"/>
      <c r="I196" s="235"/>
      <c r="J196" s="40"/>
      <c r="K196" s="40"/>
      <c r="L196" s="44"/>
      <c r="M196" s="236"/>
      <c r="N196" s="237"/>
      <c r="O196" s="91"/>
      <c r="P196" s="91"/>
      <c r="Q196" s="91"/>
      <c r="R196" s="91"/>
      <c r="S196" s="91"/>
      <c r="T196" s="92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T196" s="17" t="s">
        <v>147</v>
      </c>
      <c r="AU196" s="17" t="s">
        <v>76</v>
      </c>
    </row>
    <row r="197" s="2" customFormat="1" ht="16.5" customHeight="1">
      <c r="A197" s="38"/>
      <c r="B197" s="39"/>
      <c r="C197" s="219" t="s">
        <v>406</v>
      </c>
      <c r="D197" s="219" t="s">
        <v>141</v>
      </c>
      <c r="E197" s="220" t="s">
        <v>1066</v>
      </c>
      <c r="F197" s="221" t="s">
        <v>1067</v>
      </c>
      <c r="G197" s="222" t="s">
        <v>252</v>
      </c>
      <c r="H197" s="223">
        <v>4</v>
      </c>
      <c r="I197" s="224"/>
      <c r="J197" s="225">
        <f>ROUND(I197*H197,2)</f>
        <v>0</v>
      </c>
      <c r="K197" s="226"/>
      <c r="L197" s="44"/>
      <c r="M197" s="227" t="s">
        <v>1</v>
      </c>
      <c r="N197" s="228" t="s">
        <v>41</v>
      </c>
      <c r="O197" s="91"/>
      <c r="P197" s="229">
        <f>O197*H197</f>
        <v>0</v>
      </c>
      <c r="Q197" s="229">
        <v>0</v>
      </c>
      <c r="R197" s="229">
        <f>Q197*H197</f>
        <v>0</v>
      </c>
      <c r="S197" s="229">
        <v>0</v>
      </c>
      <c r="T197" s="230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231" t="s">
        <v>145</v>
      </c>
      <c r="AT197" s="231" t="s">
        <v>141</v>
      </c>
      <c r="AU197" s="231" t="s">
        <v>76</v>
      </c>
      <c r="AY197" s="17" t="s">
        <v>138</v>
      </c>
      <c r="BE197" s="232">
        <f>IF(N197="základní",J197,0)</f>
        <v>0</v>
      </c>
      <c r="BF197" s="232">
        <f>IF(N197="snížená",J197,0)</f>
        <v>0</v>
      </c>
      <c r="BG197" s="232">
        <f>IF(N197="zákl. přenesená",J197,0)</f>
        <v>0</v>
      </c>
      <c r="BH197" s="232">
        <f>IF(N197="sníž. přenesená",J197,0)</f>
        <v>0</v>
      </c>
      <c r="BI197" s="232">
        <f>IF(N197="nulová",J197,0)</f>
        <v>0</v>
      </c>
      <c r="BJ197" s="17" t="s">
        <v>84</v>
      </c>
      <c r="BK197" s="232">
        <f>ROUND(I197*H197,2)</f>
        <v>0</v>
      </c>
      <c r="BL197" s="17" t="s">
        <v>145</v>
      </c>
      <c r="BM197" s="231" t="s">
        <v>658</v>
      </c>
    </row>
    <row r="198" s="2" customFormat="1">
      <c r="A198" s="38"/>
      <c r="B198" s="39"/>
      <c r="C198" s="40"/>
      <c r="D198" s="233" t="s">
        <v>147</v>
      </c>
      <c r="E198" s="40"/>
      <c r="F198" s="234" t="s">
        <v>1067</v>
      </c>
      <c r="G198" s="40"/>
      <c r="H198" s="40"/>
      <c r="I198" s="235"/>
      <c r="J198" s="40"/>
      <c r="K198" s="40"/>
      <c r="L198" s="44"/>
      <c r="M198" s="236"/>
      <c r="N198" s="237"/>
      <c r="O198" s="91"/>
      <c r="P198" s="91"/>
      <c r="Q198" s="91"/>
      <c r="R198" s="91"/>
      <c r="S198" s="91"/>
      <c r="T198" s="92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7" t="s">
        <v>147</v>
      </c>
      <c r="AU198" s="17" t="s">
        <v>76</v>
      </c>
    </row>
    <row r="199" s="2" customFormat="1" ht="16.5" customHeight="1">
      <c r="A199" s="38"/>
      <c r="B199" s="39"/>
      <c r="C199" s="219" t="s">
        <v>412</v>
      </c>
      <c r="D199" s="219" t="s">
        <v>141</v>
      </c>
      <c r="E199" s="220" t="s">
        <v>1068</v>
      </c>
      <c r="F199" s="221" t="s">
        <v>1069</v>
      </c>
      <c r="G199" s="222" t="s">
        <v>252</v>
      </c>
      <c r="H199" s="223">
        <v>1</v>
      </c>
      <c r="I199" s="224"/>
      <c r="J199" s="225">
        <f>ROUND(I199*H199,2)</f>
        <v>0</v>
      </c>
      <c r="K199" s="226"/>
      <c r="L199" s="44"/>
      <c r="M199" s="227" t="s">
        <v>1</v>
      </c>
      <c r="N199" s="228" t="s">
        <v>41</v>
      </c>
      <c r="O199" s="91"/>
      <c r="P199" s="229">
        <f>O199*H199</f>
        <v>0</v>
      </c>
      <c r="Q199" s="229">
        <v>0</v>
      </c>
      <c r="R199" s="229">
        <f>Q199*H199</f>
        <v>0</v>
      </c>
      <c r="S199" s="229">
        <v>0</v>
      </c>
      <c r="T199" s="230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31" t="s">
        <v>145</v>
      </c>
      <c r="AT199" s="231" t="s">
        <v>141</v>
      </c>
      <c r="AU199" s="231" t="s">
        <v>76</v>
      </c>
      <c r="AY199" s="17" t="s">
        <v>138</v>
      </c>
      <c r="BE199" s="232">
        <f>IF(N199="základní",J199,0)</f>
        <v>0</v>
      </c>
      <c r="BF199" s="232">
        <f>IF(N199="snížená",J199,0)</f>
        <v>0</v>
      </c>
      <c r="BG199" s="232">
        <f>IF(N199="zákl. přenesená",J199,0)</f>
        <v>0</v>
      </c>
      <c r="BH199" s="232">
        <f>IF(N199="sníž. přenesená",J199,0)</f>
        <v>0</v>
      </c>
      <c r="BI199" s="232">
        <f>IF(N199="nulová",J199,0)</f>
        <v>0</v>
      </c>
      <c r="BJ199" s="17" t="s">
        <v>84</v>
      </c>
      <c r="BK199" s="232">
        <f>ROUND(I199*H199,2)</f>
        <v>0</v>
      </c>
      <c r="BL199" s="17" t="s">
        <v>145</v>
      </c>
      <c r="BM199" s="231" t="s">
        <v>670</v>
      </c>
    </row>
    <row r="200" s="2" customFormat="1">
      <c r="A200" s="38"/>
      <c r="B200" s="39"/>
      <c r="C200" s="40"/>
      <c r="D200" s="233" t="s">
        <v>147</v>
      </c>
      <c r="E200" s="40"/>
      <c r="F200" s="234" t="s">
        <v>1069</v>
      </c>
      <c r="G200" s="40"/>
      <c r="H200" s="40"/>
      <c r="I200" s="235"/>
      <c r="J200" s="40"/>
      <c r="K200" s="40"/>
      <c r="L200" s="44"/>
      <c r="M200" s="236"/>
      <c r="N200" s="237"/>
      <c r="O200" s="91"/>
      <c r="P200" s="91"/>
      <c r="Q200" s="91"/>
      <c r="R200" s="91"/>
      <c r="S200" s="91"/>
      <c r="T200" s="92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147</v>
      </c>
      <c r="AU200" s="17" t="s">
        <v>76</v>
      </c>
    </row>
    <row r="201" s="2" customFormat="1" ht="16.5" customHeight="1">
      <c r="A201" s="38"/>
      <c r="B201" s="39"/>
      <c r="C201" s="219" t="s">
        <v>418</v>
      </c>
      <c r="D201" s="219" t="s">
        <v>141</v>
      </c>
      <c r="E201" s="220" t="s">
        <v>1070</v>
      </c>
      <c r="F201" s="221" t="s">
        <v>1071</v>
      </c>
      <c r="G201" s="222" t="s">
        <v>252</v>
      </c>
      <c r="H201" s="223">
        <v>5</v>
      </c>
      <c r="I201" s="224"/>
      <c r="J201" s="225">
        <f>ROUND(I201*H201,2)</f>
        <v>0</v>
      </c>
      <c r="K201" s="226"/>
      <c r="L201" s="44"/>
      <c r="M201" s="227" t="s">
        <v>1</v>
      </c>
      <c r="N201" s="228" t="s">
        <v>41</v>
      </c>
      <c r="O201" s="91"/>
      <c r="P201" s="229">
        <f>O201*H201</f>
        <v>0</v>
      </c>
      <c r="Q201" s="229">
        <v>0</v>
      </c>
      <c r="R201" s="229">
        <f>Q201*H201</f>
        <v>0</v>
      </c>
      <c r="S201" s="229">
        <v>0</v>
      </c>
      <c r="T201" s="230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31" t="s">
        <v>145</v>
      </c>
      <c r="AT201" s="231" t="s">
        <v>141</v>
      </c>
      <c r="AU201" s="231" t="s">
        <v>76</v>
      </c>
      <c r="AY201" s="17" t="s">
        <v>138</v>
      </c>
      <c r="BE201" s="232">
        <f>IF(N201="základní",J201,0)</f>
        <v>0</v>
      </c>
      <c r="BF201" s="232">
        <f>IF(N201="snížená",J201,0)</f>
        <v>0</v>
      </c>
      <c r="BG201" s="232">
        <f>IF(N201="zákl. přenesená",J201,0)</f>
        <v>0</v>
      </c>
      <c r="BH201" s="232">
        <f>IF(N201="sníž. přenesená",J201,0)</f>
        <v>0</v>
      </c>
      <c r="BI201" s="232">
        <f>IF(N201="nulová",J201,0)</f>
        <v>0</v>
      </c>
      <c r="BJ201" s="17" t="s">
        <v>84</v>
      </c>
      <c r="BK201" s="232">
        <f>ROUND(I201*H201,2)</f>
        <v>0</v>
      </c>
      <c r="BL201" s="17" t="s">
        <v>145</v>
      </c>
      <c r="BM201" s="231" t="s">
        <v>683</v>
      </c>
    </row>
    <row r="202" s="2" customFormat="1">
      <c r="A202" s="38"/>
      <c r="B202" s="39"/>
      <c r="C202" s="40"/>
      <c r="D202" s="233" t="s">
        <v>147</v>
      </c>
      <c r="E202" s="40"/>
      <c r="F202" s="234" t="s">
        <v>1071</v>
      </c>
      <c r="G202" s="40"/>
      <c r="H202" s="40"/>
      <c r="I202" s="235"/>
      <c r="J202" s="40"/>
      <c r="K202" s="40"/>
      <c r="L202" s="44"/>
      <c r="M202" s="236"/>
      <c r="N202" s="237"/>
      <c r="O202" s="91"/>
      <c r="P202" s="91"/>
      <c r="Q202" s="91"/>
      <c r="R202" s="91"/>
      <c r="S202" s="91"/>
      <c r="T202" s="92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147</v>
      </c>
      <c r="AU202" s="17" t="s">
        <v>76</v>
      </c>
    </row>
    <row r="203" s="2" customFormat="1" ht="24.15" customHeight="1">
      <c r="A203" s="38"/>
      <c r="B203" s="39"/>
      <c r="C203" s="219" t="s">
        <v>424</v>
      </c>
      <c r="D203" s="219" t="s">
        <v>141</v>
      </c>
      <c r="E203" s="220" t="s">
        <v>1072</v>
      </c>
      <c r="F203" s="221" t="s">
        <v>1073</v>
      </c>
      <c r="G203" s="222" t="s">
        <v>252</v>
      </c>
      <c r="H203" s="223">
        <v>1</v>
      </c>
      <c r="I203" s="224"/>
      <c r="J203" s="225">
        <f>ROUND(I203*H203,2)</f>
        <v>0</v>
      </c>
      <c r="K203" s="226"/>
      <c r="L203" s="44"/>
      <c r="M203" s="227" t="s">
        <v>1</v>
      </c>
      <c r="N203" s="228" t="s">
        <v>41</v>
      </c>
      <c r="O203" s="91"/>
      <c r="P203" s="229">
        <f>O203*H203</f>
        <v>0</v>
      </c>
      <c r="Q203" s="229">
        <v>0</v>
      </c>
      <c r="R203" s="229">
        <f>Q203*H203</f>
        <v>0</v>
      </c>
      <c r="S203" s="229">
        <v>0</v>
      </c>
      <c r="T203" s="230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31" t="s">
        <v>145</v>
      </c>
      <c r="AT203" s="231" t="s">
        <v>141</v>
      </c>
      <c r="AU203" s="231" t="s">
        <v>76</v>
      </c>
      <c r="AY203" s="17" t="s">
        <v>138</v>
      </c>
      <c r="BE203" s="232">
        <f>IF(N203="základní",J203,0)</f>
        <v>0</v>
      </c>
      <c r="BF203" s="232">
        <f>IF(N203="snížená",J203,0)</f>
        <v>0</v>
      </c>
      <c r="BG203" s="232">
        <f>IF(N203="zákl. přenesená",J203,0)</f>
        <v>0</v>
      </c>
      <c r="BH203" s="232">
        <f>IF(N203="sníž. přenesená",J203,0)</f>
        <v>0</v>
      </c>
      <c r="BI203" s="232">
        <f>IF(N203="nulová",J203,0)</f>
        <v>0</v>
      </c>
      <c r="BJ203" s="17" t="s">
        <v>84</v>
      </c>
      <c r="BK203" s="232">
        <f>ROUND(I203*H203,2)</f>
        <v>0</v>
      </c>
      <c r="BL203" s="17" t="s">
        <v>145</v>
      </c>
      <c r="BM203" s="231" t="s">
        <v>697</v>
      </c>
    </row>
    <row r="204" s="2" customFormat="1">
      <c r="A204" s="38"/>
      <c r="B204" s="39"/>
      <c r="C204" s="40"/>
      <c r="D204" s="233" t="s">
        <v>147</v>
      </c>
      <c r="E204" s="40"/>
      <c r="F204" s="234" t="s">
        <v>1073</v>
      </c>
      <c r="G204" s="40"/>
      <c r="H204" s="40"/>
      <c r="I204" s="235"/>
      <c r="J204" s="40"/>
      <c r="K204" s="40"/>
      <c r="L204" s="44"/>
      <c r="M204" s="236"/>
      <c r="N204" s="237"/>
      <c r="O204" s="91"/>
      <c r="P204" s="91"/>
      <c r="Q204" s="91"/>
      <c r="R204" s="91"/>
      <c r="S204" s="91"/>
      <c r="T204" s="92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147</v>
      </c>
      <c r="AU204" s="17" t="s">
        <v>76</v>
      </c>
    </row>
    <row r="205" s="2" customFormat="1" ht="24.15" customHeight="1">
      <c r="A205" s="38"/>
      <c r="B205" s="39"/>
      <c r="C205" s="219" t="s">
        <v>430</v>
      </c>
      <c r="D205" s="219" t="s">
        <v>141</v>
      </c>
      <c r="E205" s="220" t="s">
        <v>1074</v>
      </c>
      <c r="F205" s="221" t="s">
        <v>1075</v>
      </c>
      <c r="G205" s="222" t="s">
        <v>252</v>
      </c>
      <c r="H205" s="223">
        <v>1</v>
      </c>
      <c r="I205" s="224"/>
      <c r="J205" s="225">
        <f>ROUND(I205*H205,2)</f>
        <v>0</v>
      </c>
      <c r="K205" s="226"/>
      <c r="L205" s="44"/>
      <c r="M205" s="227" t="s">
        <v>1</v>
      </c>
      <c r="N205" s="228" t="s">
        <v>41</v>
      </c>
      <c r="O205" s="91"/>
      <c r="P205" s="229">
        <f>O205*H205</f>
        <v>0</v>
      </c>
      <c r="Q205" s="229">
        <v>0</v>
      </c>
      <c r="R205" s="229">
        <f>Q205*H205</f>
        <v>0</v>
      </c>
      <c r="S205" s="229">
        <v>0</v>
      </c>
      <c r="T205" s="230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31" t="s">
        <v>145</v>
      </c>
      <c r="AT205" s="231" t="s">
        <v>141</v>
      </c>
      <c r="AU205" s="231" t="s">
        <v>76</v>
      </c>
      <c r="AY205" s="17" t="s">
        <v>138</v>
      </c>
      <c r="BE205" s="232">
        <f>IF(N205="základní",J205,0)</f>
        <v>0</v>
      </c>
      <c r="BF205" s="232">
        <f>IF(N205="snížená",J205,0)</f>
        <v>0</v>
      </c>
      <c r="BG205" s="232">
        <f>IF(N205="zákl. přenesená",J205,0)</f>
        <v>0</v>
      </c>
      <c r="BH205" s="232">
        <f>IF(N205="sníž. přenesená",J205,0)</f>
        <v>0</v>
      </c>
      <c r="BI205" s="232">
        <f>IF(N205="nulová",J205,0)</f>
        <v>0</v>
      </c>
      <c r="BJ205" s="17" t="s">
        <v>84</v>
      </c>
      <c r="BK205" s="232">
        <f>ROUND(I205*H205,2)</f>
        <v>0</v>
      </c>
      <c r="BL205" s="17" t="s">
        <v>145</v>
      </c>
      <c r="BM205" s="231" t="s">
        <v>710</v>
      </c>
    </row>
    <row r="206" s="2" customFormat="1">
      <c r="A206" s="38"/>
      <c r="B206" s="39"/>
      <c r="C206" s="40"/>
      <c r="D206" s="233" t="s">
        <v>147</v>
      </c>
      <c r="E206" s="40"/>
      <c r="F206" s="234" t="s">
        <v>1075</v>
      </c>
      <c r="G206" s="40"/>
      <c r="H206" s="40"/>
      <c r="I206" s="235"/>
      <c r="J206" s="40"/>
      <c r="K206" s="40"/>
      <c r="L206" s="44"/>
      <c r="M206" s="236"/>
      <c r="N206" s="237"/>
      <c r="O206" s="91"/>
      <c r="P206" s="91"/>
      <c r="Q206" s="91"/>
      <c r="R206" s="91"/>
      <c r="S206" s="91"/>
      <c r="T206" s="92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T206" s="17" t="s">
        <v>147</v>
      </c>
      <c r="AU206" s="17" t="s">
        <v>76</v>
      </c>
    </row>
    <row r="207" s="2" customFormat="1" ht="21.75" customHeight="1">
      <c r="A207" s="38"/>
      <c r="B207" s="39"/>
      <c r="C207" s="219" t="s">
        <v>436</v>
      </c>
      <c r="D207" s="219" t="s">
        <v>141</v>
      </c>
      <c r="E207" s="220" t="s">
        <v>1076</v>
      </c>
      <c r="F207" s="221" t="s">
        <v>1077</v>
      </c>
      <c r="G207" s="222" t="s">
        <v>252</v>
      </c>
      <c r="H207" s="223">
        <v>1</v>
      </c>
      <c r="I207" s="224"/>
      <c r="J207" s="225">
        <f>ROUND(I207*H207,2)</f>
        <v>0</v>
      </c>
      <c r="K207" s="226"/>
      <c r="L207" s="44"/>
      <c r="M207" s="227" t="s">
        <v>1</v>
      </c>
      <c r="N207" s="228" t="s">
        <v>41</v>
      </c>
      <c r="O207" s="91"/>
      <c r="P207" s="229">
        <f>O207*H207</f>
        <v>0</v>
      </c>
      <c r="Q207" s="229">
        <v>0</v>
      </c>
      <c r="R207" s="229">
        <f>Q207*H207</f>
        <v>0</v>
      </c>
      <c r="S207" s="229">
        <v>0</v>
      </c>
      <c r="T207" s="230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31" t="s">
        <v>145</v>
      </c>
      <c r="AT207" s="231" t="s">
        <v>141</v>
      </c>
      <c r="AU207" s="231" t="s">
        <v>76</v>
      </c>
      <c r="AY207" s="17" t="s">
        <v>138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7" t="s">
        <v>84</v>
      </c>
      <c r="BK207" s="232">
        <f>ROUND(I207*H207,2)</f>
        <v>0</v>
      </c>
      <c r="BL207" s="17" t="s">
        <v>145</v>
      </c>
      <c r="BM207" s="231" t="s">
        <v>722</v>
      </c>
    </row>
    <row r="208" s="2" customFormat="1">
      <c r="A208" s="38"/>
      <c r="B208" s="39"/>
      <c r="C208" s="40"/>
      <c r="D208" s="233" t="s">
        <v>147</v>
      </c>
      <c r="E208" s="40"/>
      <c r="F208" s="234" t="s">
        <v>1077</v>
      </c>
      <c r="G208" s="40"/>
      <c r="H208" s="40"/>
      <c r="I208" s="235"/>
      <c r="J208" s="40"/>
      <c r="K208" s="40"/>
      <c r="L208" s="44"/>
      <c r="M208" s="236"/>
      <c r="N208" s="237"/>
      <c r="O208" s="91"/>
      <c r="P208" s="91"/>
      <c r="Q208" s="91"/>
      <c r="R208" s="91"/>
      <c r="S208" s="91"/>
      <c r="T208" s="92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147</v>
      </c>
      <c r="AU208" s="17" t="s">
        <v>76</v>
      </c>
    </row>
    <row r="209" s="2" customFormat="1" ht="16.5" customHeight="1">
      <c r="A209" s="38"/>
      <c r="B209" s="39"/>
      <c r="C209" s="219" t="s">
        <v>442</v>
      </c>
      <c r="D209" s="219" t="s">
        <v>141</v>
      </c>
      <c r="E209" s="220" t="s">
        <v>1078</v>
      </c>
      <c r="F209" s="221" t="s">
        <v>1079</v>
      </c>
      <c r="G209" s="222" t="s">
        <v>252</v>
      </c>
      <c r="H209" s="223">
        <v>1</v>
      </c>
      <c r="I209" s="224"/>
      <c r="J209" s="225">
        <f>ROUND(I209*H209,2)</f>
        <v>0</v>
      </c>
      <c r="K209" s="226"/>
      <c r="L209" s="44"/>
      <c r="M209" s="227" t="s">
        <v>1</v>
      </c>
      <c r="N209" s="228" t="s">
        <v>41</v>
      </c>
      <c r="O209" s="91"/>
      <c r="P209" s="229">
        <f>O209*H209</f>
        <v>0</v>
      </c>
      <c r="Q209" s="229">
        <v>0</v>
      </c>
      <c r="R209" s="229">
        <f>Q209*H209</f>
        <v>0</v>
      </c>
      <c r="S209" s="229">
        <v>0</v>
      </c>
      <c r="T209" s="230">
        <f>S209*H209</f>
        <v>0</v>
      </c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R209" s="231" t="s">
        <v>145</v>
      </c>
      <c r="AT209" s="231" t="s">
        <v>141</v>
      </c>
      <c r="AU209" s="231" t="s">
        <v>76</v>
      </c>
      <c r="AY209" s="17" t="s">
        <v>138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7" t="s">
        <v>84</v>
      </c>
      <c r="BK209" s="232">
        <f>ROUND(I209*H209,2)</f>
        <v>0</v>
      </c>
      <c r="BL209" s="17" t="s">
        <v>145</v>
      </c>
      <c r="BM209" s="231" t="s">
        <v>735</v>
      </c>
    </row>
    <row r="210" s="2" customFormat="1">
      <c r="A210" s="38"/>
      <c r="B210" s="39"/>
      <c r="C210" s="40"/>
      <c r="D210" s="233" t="s">
        <v>147</v>
      </c>
      <c r="E210" s="40"/>
      <c r="F210" s="234" t="s">
        <v>1079</v>
      </c>
      <c r="G210" s="40"/>
      <c r="H210" s="40"/>
      <c r="I210" s="235"/>
      <c r="J210" s="40"/>
      <c r="K210" s="40"/>
      <c r="L210" s="44"/>
      <c r="M210" s="236"/>
      <c r="N210" s="237"/>
      <c r="O210" s="91"/>
      <c r="P210" s="91"/>
      <c r="Q210" s="91"/>
      <c r="R210" s="91"/>
      <c r="S210" s="91"/>
      <c r="T210" s="92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T210" s="17" t="s">
        <v>147</v>
      </c>
      <c r="AU210" s="17" t="s">
        <v>76</v>
      </c>
    </row>
    <row r="211" s="2" customFormat="1" ht="24.15" customHeight="1">
      <c r="A211" s="38"/>
      <c r="B211" s="39"/>
      <c r="C211" s="219" t="s">
        <v>448</v>
      </c>
      <c r="D211" s="219" t="s">
        <v>141</v>
      </c>
      <c r="E211" s="220" t="s">
        <v>1080</v>
      </c>
      <c r="F211" s="221" t="s">
        <v>1081</v>
      </c>
      <c r="G211" s="222" t="s">
        <v>252</v>
      </c>
      <c r="H211" s="223">
        <v>4</v>
      </c>
      <c r="I211" s="224"/>
      <c r="J211" s="225">
        <f>ROUND(I211*H211,2)</f>
        <v>0</v>
      </c>
      <c r="K211" s="226"/>
      <c r="L211" s="44"/>
      <c r="M211" s="227" t="s">
        <v>1</v>
      </c>
      <c r="N211" s="228" t="s">
        <v>41</v>
      </c>
      <c r="O211" s="91"/>
      <c r="P211" s="229">
        <f>O211*H211</f>
        <v>0</v>
      </c>
      <c r="Q211" s="229">
        <v>0</v>
      </c>
      <c r="R211" s="229">
        <f>Q211*H211</f>
        <v>0</v>
      </c>
      <c r="S211" s="229">
        <v>0</v>
      </c>
      <c r="T211" s="230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31" t="s">
        <v>145</v>
      </c>
      <c r="AT211" s="231" t="s">
        <v>141</v>
      </c>
      <c r="AU211" s="231" t="s">
        <v>76</v>
      </c>
      <c r="AY211" s="17" t="s">
        <v>138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7" t="s">
        <v>84</v>
      </c>
      <c r="BK211" s="232">
        <f>ROUND(I211*H211,2)</f>
        <v>0</v>
      </c>
      <c r="BL211" s="17" t="s">
        <v>145</v>
      </c>
      <c r="BM211" s="231" t="s">
        <v>747</v>
      </c>
    </row>
    <row r="212" s="2" customFormat="1">
      <c r="A212" s="38"/>
      <c r="B212" s="39"/>
      <c r="C212" s="40"/>
      <c r="D212" s="233" t="s">
        <v>147</v>
      </c>
      <c r="E212" s="40"/>
      <c r="F212" s="234" t="s">
        <v>1081</v>
      </c>
      <c r="G212" s="40"/>
      <c r="H212" s="40"/>
      <c r="I212" s="235"/>
      <c r="J212" s="40"/>
      <c r="K212" s="40"/>
      <c r="L212" s="44"/>
      <c r="M212" s="236"/>
      <c r="N212" s="237"/>
      <c r="O212" s="91"/>
      <c r="P212" s="91"/>
      <c r="Q212" s="91"/>
      <c r="R212" s="91"/>
      <c r="S212" s="91"/>
      <c r="T212" s="92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7" t="s">
        <v>147</v>
      </c>
      <c r="AU212" s="17" t="s">
        <v>76</v>
      </c>
    </row>
    <row r="213" s="2" customFormat="1" ht="24.15" customHeight="1">
      <c r="A213" s="38"/>
      <c r="B213" s="39"/>
      <c r="C213" s="219" t="s">
        <v>452</v>
      </c>
      <c r="D213" s="219" t="s">
        <v>141</v>
      </c>
      <c r="E213" s="220" t="s">
        <v>1082</v>
      </c>
      <c r="F213" s="221" t="s">
        <v>1083</v>
      </c>
      <c r="G213" s="222" t="s">
        <v>252</v>
      </c>
      <c r="H213" s="223">
        <v>4</v>
      </c>
      <c r="I213" s="224"/>
      <c r="J213" s="225">
        <f>ROUND(I213*H213,2)</f>
        <v>0</v>
      </c>
      <c r="K213" s="226"/>
      <c r="L213" s="44"/>
      <c r="M213" s="227" t="s">
        <v>1</v>
      </c>
      <c r="N213" s="228" t="s">
        <v>41</v>
      </c>
      <c r="O213" s="91"/>
      <c r="P213" s="229">
        <f>O213*H213</f>
        <v>0</v>
      </c>
      <c r="Q213" s="229">
        <v>0</v>
      </c>
      <c r="R213" s="229">
        <f>Q213*H213</f>
        <v>0</v>
      </c>
      <c r="S213" s="229">
        <v>0</v>
      </c>
      <c r="T213" s="230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231" t="s">
        <v>145</v>
      </c>
      <c r="AT213" s="231" t="s">
        <v>141</v>
      </c>
      <c r="AU213" s="231" t="s">
        <v>76</v>
      </c>
      <c r="AY213" s="17" t="s">
        <v>138</v>
      </c>
      <c r="BE213" s="232">
        <f>IF(N213="základní",J213,0)</f>
        <v>0</v>
      </c>
      <c r="BF213" s="232">
        <f>IF(N213="snížená",J213,0)</f>
        <v>0</v>
      </c>
      <c r="BG213" s="232">
        <f>IF(N213="zákl. přenesená",J213,0)</f>
        <v>0</v>
      </c>
      <c r="BH213" s="232">
        <f>IF(N213="sníž. přenesená",J213,0)</f>
        <v>0</v>
      </c>
      <c r="BI213" s="232">
        <f>IF(N213="nulová",J213,0)</f>
        <v>0</v>
      </c>
      <c r="BJ213" s="17" t="s">
        <v>84</v>
      </c>
      <c r="BK213" s="232">
        <f>ROUND(I213*H213,2)</f>
        <v>0</v>
      </c>
      <c r="BL213" s="17" t="s">
        <v>145</v>
      </c>
      <c r="BM213" s="231" t="s">
        <v>760</v>
      </c>
    </row>
    <row r="214" s="2" customFormat="1">
      <c r="A214" s="38"/>
      <c r="B214" s="39"/>
      <c r="C214" s="40"/>
      <c r="D214" s="233" t="s">
        <v>147</v>
      </c>
      <c r="E214" s="40"/>
      <c r="F214" s="234" t="s">
        <v>1083</v>
      </c>
      <c r="G214" s="40"/>
      <c r="H214" s="40"/>
      <c r="I214" s="235"/>
      <c r="J214" s="40"/>
      <c r="K214" s="40"/>
      <c r="L214" s="44"/>
      <c r="M214" s="236"/>
      <c r="N214" s="237"/>
      <c r="O214" s="91"/>
      <c r="P214" s="91"/>
      <c r="Q214" s="91"/>
      <c r="R214" s="91"/>
      <c r="S214" s="91"/>
      <c r="T214" s="92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147</v>
      </c>
      <c r="AU214" s="17" t="s">
        <v>76</v>
      </c>
    </row>
    <row r="215" s="2" customFormat="1" ht="24.15" customHeight="1">
      <c r="A215" s="38"/>
      <c r="B215" s="39"/>
      <c r="C215" s="219" t="s">
        <v>458</v>
      </c>
      <c r="D215" s="219" t="s">
        <v>141</v>
      </c>
      <c r="E215" s="220" t="s">
        <v>1084</v>
      </c>
      <c r="F215" s="221" t="s">
        <v>1085</v>
      </c>
      <c r="G215" s="222" t="s">
        <v>252</v>
      </c>
      <c r="H215" s="223">
        <v>4</v>
      </c>
      <c r="I215" s="224"/>
      <c r="J215" s="225">
        <f>ROUND(I215*H215,2)</f>
        <v>0</v>
      </c>
      <c r="K215" s="226"/>
      <c r="L215" s="44"/>
      <c r="M215" s="227" t="s">
        <v>1</v>
      </c>
      <c r="N215" s="228" t="s">
        <v>41</v>
      </c>
      <c r="O215" s="91"/>
      <c r="P215" s="229">
        <f>O215*H215</f>
        <v>0</v>
      </c>
      <c r="Q215" s="229">
        <v>0</v>
      </c>
      <c r="R215" s="229">
        <f>Q215*H215</f>
        <v>0</v>
      </c>
      <c r="S215" s="229">
        <v>0</v>
      </c>
      <c r="T215" s="230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31" t="s">
        <v>145</v>
      </c>
      <c r="AT215" s="231" t="s">
        <v>141</v>
      </c>
      <c r="AU215" s="231" t="s">
        <v>76</v>
      </c>
      <c r="AY215" s="17" t="s">
        <v>138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7" t="s">
        <v>84</v>
      </c>
      <c r="BK215" s="232">
        <f>ROUND(I215*H215,2)</f>
        <v>0</v>
      </c>
      <c r="BL215" s="17" t="s">
        <v>145</v>
      </c>
      <c r="BM215" s="231" t="s">
        <v>772</v>
      </c>
    </row>
    <row r="216" s="2" customFormat="1">
      <c r="A216" s="38"/>
      <c r="B216" s="39"/>
      <c r="C216" s="40"/>
      <c r="D216" s="233" t="s">
        <v>147</v>
      </c>
      <c r="E216" s="40"/>
      <c r="F216" s="234" t="s">
        <v>1085</v>
      </c>
      <c r="G216" s="40"/>
      <c r="H216" s="40"/>
      <c r="I216" s="235"/>
      <c r="J216" s="40"/>
      <c r="K216" s="40"/>
      <c r="L216" s="44"/>
      <c r="M216" s="236"/>
      <c r="N216" s="237"/>
      <c r="O216" s="91"/>
      <c r="P216" s="91"/>
      <c r="Q216" s="91"/>
      <c r="R216" s="91"/>
      <c r="S216" s="91"/>
      <c r="T216" s="92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T216" s="17" t="s">
        <v>147</v>
      </c>
      <c r="AU216" s="17" t="s">
        <v>76</v>
      </c>
    </row>
    <row r="217" s="2" customFormat="1" ht="16.5" customHeight="1">
      <c r="A217" s="38"/>
      <c r="B217" s="39"/>
      <c r="C217" s="219" t="s">
        <v>464</v>
      </c>
      <c r="D217" s="219" t="s">
        <v>141</v>
      </c>
      <c r="E217" s="220" t="s">
        <v>1086</v>
      </c>
      <c r="F217" s="221" t="s">
        <v>1087</v>
      </c>
      <c r="G217" s="222" t="s">
        <v>252</v>
      </c>
      <c r="H217" s="223">
        <v>1</v>
      </c>
      <c r="I217" s="224"/>
      <c r="J217" s="225">
        <f>ROUND(I217*H217,2)</f>
        <v>0</v>
      </c>
      <c r="K217" s="226"/>
      <c r="L217" s="44"/>
      <c r="M217" s="227" t="s">
        <v>1</v>
      </c>
      <c r="N217" s="228" t="s">
        <v>41</v>
      </c>
      <c r="O217" s="91"/>
      <c r="P217" s="229">
        <f>O217*H217</f>
        <v>0</v>
      </c>
      <c r="Q217" s="229">
        <v>0</v>
      </c>
      <c r="R217" s="229">
        <f>Q217*H217</f>
        <v>0</v>
      </c>
      <c r="S217" s="229">
        <v>0</v>
      </c>
      <c r="T217" s="230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31" t="s">
        <v>145</v>
      </c>
      <c r="AT217" s="231" t="s">
        <v>141</v>
      </c>
      <c r="AU217" s="231" t="s">
        <v>76</v>
      </c>
      <c r="AY217" s="17" t="s">
        <v>138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7" t="s">
        <v>84</v>
      </c>
      <c r="BK217" s="232">
        <f>ROUND(I217*H217,2)</f>
        <v>0</v>
      </c>
      <c r="BL217" s="17" t="s">
        <v>145</v>
      </c>
      <c r="BM217" s="231" t="s">
        <v>784</v>
      </c>
    </row>
    <row r="218" s="2" customFormat="1">
      <c r="A218" s="38"/>
      <c r="B218" s="39"/>
      <c r="C218" s="40"/>
      <c r="D218" s="233" t="s">
        <v>147</v>
      </c>
      <c r="E218" s="40"/>
      <c r="F218" s="234" t="s">
        <v>1087</v>
      </c>
      <c r="G218" s="40"/>
      <c r="H218" s="40"/>
      <c r="I218" s="235"/>
      <c r="J218" s="40"/>
      <c r="K218" s="40"/>
      <c r="L218" s="44"/>
      <c r="M218" s="236"/>
      <c r="N218" s="237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147</v>
      </c>
      <c r="AU218" s="17" t="s">
        <v>76</v>
      </c>
    </row>
    <row r="219" s="2" customFormat="1" ht="24.15" customHeight="1">
      <c r="A219" s="38"/>
      <c r="B219" s="39"/>
      <c r="C219" s="219" t="s">
        <v>470</v>
      </c>
      <c r="D219" s="219" t="s">
        <v>141</v>
      </c>
      <c r="E219" s="220" t="s">
        <v>1088</v>
      </c>
      <c r="F219" s="221" t="s">
        <v>1089</v>
      </c>
      <c r="G219" s="222" t="s">
        <v>252</v>
      </c>
      <c r="H219" s="223">
        <v>61</v>
      </c>
      <c r="I219" s="224"/>
      <c r="J219" s="225">
        <f>ROUND(I219*H219,2)</f>
        <v>0</v>
      </c>
      <c r="K219" s="226"/>
      <c r="L219" s="44"/>
      <c r="M219" s="227" t="s">
        <v>1</v>
      </c>
      <c r="N219" s="228" t="s">
        <v>41</v>
      </c>
      <c r="O219" s="91"/>
      <c r="P219" s="229">
        <f>O219*H219</f>
        <v>0</v>
      </c>
      <c r="Q219" s="229">
        <v>0</v>
      </c>
      <c r="R219" s="229">
        <f>Q219*H219</f>
        <v>0</v>
      </c>
      <c r="S219" s="229">
        <v>0</v>
      </c>
      <c r="T219" s="230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31" t="s">
        <v>145</v>
      </c>
      <c r="AT219" s="231" t="s">
        <v>141</v>
      </c>
      <c r="AU219" s="231" t="s">
        <v>76</v>
      </c>
      <c r="AY219" s="17" t="s">
        <v>138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7" t="s">
        <v>84</v>
      </c>
      <c r="BK219" s="232">
        <f>ROUND(I219*H219,2)</f>
        <v>0</v>
      </c>
      <c r="BL219" s="17" t="s">
        <v>145</v>
      </c>
      <c r="BM219" s="231" t="s">
        <v>796</v>
      </c>
    </row>
    <row r="220" s="2" customFormat="1">
      <c r="A220" s="38"/>
      <c r="B220" s="39"/>
      <c r="C220" s="40"/>
      <c r="D220" s="233" t="s">
        <v>147</v>
      </c>
      <c r="E220" s="40"/>
      <c r="F220" s="234" t="s">
        <v>1089</v>
      </c>
      <c r="G220" s="40"/>
      <c r="H220" s="40"/>
      <c r="I220" s="235"/>
      <c r="J220" s="40"/>
      <c r="K220" s="40"/>
      <c r="L220" s="44"/>
      <c r="M220" s="236"/>
      <c r="N220" s="237"/>
      <c r="O220" s="91"/>
      <c r="P220" s="91"/>
      <c r="Q220" s="91"/>
      <c r="R220" s="91"/>
      <c r="S220" s="91"/>
      <c r="T220" s="92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147</v>
      </c>
      <c r="AU220" s="17" t="s">
        <v>76</v>
      </c>
    </row>
    <row r="221" s="2" customFormat="1" ht="24.15" customHeight="1">
      <c r="A221" s="38"/>
      <c r="B221" s="39"/>
      <c r="C221" s="219" t="s">
        <v>476</v>
      </c>
      <c r="D221" s="219" t="s">
        <v>141</v>
      </c>
      <c r="E221" s="220" t="s">
        <v>1090</v>
      </c>
      <c r="F221" s="221" t="s">
        <v>1091</v>
      </c>
      <c r="G221" s="222" t="s">
        <v>252</v>
      </c>
      <c r="H221" s="223">
        <v>2</v>
      </c>
      <c r="I221" s="224"/>
      <c r="J221" s="225">
        <f>ROUND(I221*H221,2)</f>
        <v>0</v>
      </c>
      <c r="K221" s="226"/>
      <c r="L221" s="44"/>
      <c r="M221" s="227" t="s">
        <v>1</v>
      </c>
      <c r="N221" s="228" t="s">
        <v>41</v>
      </c>
      <c r="O221" s="91"/>
      <c r="P221" s="229">
        <f>O221*H221</f>
        <v>0</v>
      </c>
      <c r="Q221" s="229">
        <v>0</v>
      </c>
      <c r="R221" s="229">
        <f>Q221*H221</f>
        <v>0</v>
      </c>
      <c r="S221" s="229">
        <v>0</v>
      </c>
      <c r="T221" s="230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31" t="s">
        <v>145</v>
      </c>
      <c r="AT221" s="231" t="s">
        <v>141</v>
      </c>
      <c r="AU221" s="231" t="s">
        <v>76</v>
      </c>
      <c r="AY221" s="17" t="s">
        <v>138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7" t="s">
        <v>84</v>
      </c>
      <c r="BK221" s="232">
        <f>ROUND(I221*H221,2)</f>
        <v>0</v>
      </c>
      <c r="BL221" s="17" t="s">
        <v>145</v>
      </c>
      <c r="BM221" s="231" t="s">
        <v>809</v>
      </c>
    </row>
    <row r="222" s="2" customFormat="1">
      <c r="A222" s="38"/>
      <c r="B222" s="39"/>
      <c r="C222" s="40"/>
      <c r="D222" s="233" t="s">
        <v>147</v>
      </c>
      <c r="E222" s="40"/>
      <c r="F222" s="234" t="s">
        <v>1091</v>
      </c>
      <c r="G222" s="40"/>
      <c r="H222" s="40"/>
      <c r="I222" s="235"/>
      <c r="J222" s="40"/>
      <c r="K222" s="40"/>
      <c r="L222" s="44"/>
      <c r="M222" s="236"/>
      <c r="N222" s="237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147</v>
      </c>
      <c r="AU222" s="17" t="s">
        <v>76</v>
      </c>
    </row>
    <row r="223" s="2" customFormat="1" ht="24.15" customHeight="1">
      <c r="A223" s="38"/>
      <c r="B223" s="39"/>
      <c r="C223" s="219" t="s">
        <v>482</v>
      </c>
      <c r="D223" s="219" t="s">
        <v>141</v>
      </c>
      <c r="E223" s="220" t="s">
        <v>1092</v>
      </c>
      <c r="F223" s="221" t="s">
        <v>1093</v>
      </c>
      <c r="G223" s="222" t="s">
        <v>252</v>
      </c>
      <c r="H223" s="223">
        <v>2</v>
      </c>
      <c r="I223" s="224"/>
      <c r="J223" s="225">
        <f>ROUND(I223*H223,2)</f>
        <v>0</v>
      </c>
      <c r="K223" s="226"/>
      <c r="L223" s="44"/>
      <c r="M223" s="227" t="s">
        <v>1</v>
      </c>
      <c r="N223" s="228" t="s">
        <v>41</v>
      </c>
      <c r="O223" s="91"/>
      <c r="P223" s="229">
        <f>O223*H223</f>
        <v>0</v>
      </c>
      <c r="Q223" s="229">
        <v>0</v>
      </c>
      <c r="R223" s="229">
        <f>Q223*H223</f>
        <v>0</v>
      </c>
      <c r="S223" s="229">
        <v>0</v>
      </c>
      <c r="T223" s="230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31" t="s">
        <v>145</v>
      </c>
      <c r="AT223" s="231" t="s">
        <v>141</v>
      </c>
      <c r="AU223" s="231" t="s">
        <v>76</v>
      </c>
      <c r="AY223" s="17" t="s">
        <v>138</v>
      </c>
      <c r="BE223" s="232">
        <f>IF(N223="základní",J223,0)</f>
        <v>0</v>
      </c>
      <c r="BF223" s="232">
        <f>IF(N223="snížená",J223,0)</f>
        <v>0</v>
      </c>
      <c r="BG223" s="232">
        <f>IF(N223="zákl. přenesená",J223,0)</f>
        <v>0</v>
      </c>
      <c r="BH223" s="232">
        <f>IF(N223="sníž. přenesená",J223,0)</f>
        <v>0</v>
      </c>
      <c r="BI223" s="232">
        <f>IF(N223="nulová",J223,0)</f>
        <v>0</v>
      </c>
      <c r="BJ223" s="17" t="s">
        <v>84</v>
      </c>
      <c r="BK223" s="232">
        <f>ROUND(I223*H223,2)</f>
        <v>0</v>
      </c>
      <c r="BL223" s="17" t="s">
        <v>145</v>
      </c>
      <c r="BM223" s="231" t="s">
        <v>821</v>
      </c>
    </row>
    <row r="224" s="2" customFormat="1">
      <c r="A224" s="38"/>
      <c r="B224" s="39"/>
      <c r="C224" s="40"/>
      <c r="D224" s="233" t="s">
        <v>147</v>
      </c>
      <c r="E224" s="40"/>
      <c r="F224" s="234" t="s">
        <v>1093</v>
      </c>
      <c r="G224" s="40"/>
      <c r="H224" s="40"/>
      <c r="I224" s="235"/>
      <c r="J224" s="40"/>
      <c r="K224" s="40"/>
      <c r="L224" s="44"/>
      <c r="M224" s="236"/>
      <c r="N224" s="237"/>
      <c r="O224" s="91"/>
      <c r="P224" s="91"/>
      <c r="Q224" s="91"/>
      <c r="R224" s="91"/>
      <c r="S224" s="91"/>
      <c r="T224" s="92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147</v>
      </c>
      <c r="AU224" s="17" t="s">
        <v>76</v>
      </c>
    </row>
    <row r="225" s="2" customFormat="1" ht="16.5" customHeight="1">
      <c r="A225" s="38"/>
      <c r="B225" s="39"/>
      <c r="C225" s="219" t="s">
        <v>489</v>
      </c>
      <c r="D225" s="219" t="s">
        <v>141</v>
      </c>
      <c r="E225" s="220" t="s">
        <v>1094</v>
      </c>
      <c r="F225" s="221" t="s">
        <v>1095</v>
      </c>
      <c r="G225" s="222" t="s">
        <v>252</v>
      </c>
      <c r="H225" s="223">
        <v>4</v>
      </c>
      <c r="I225" s="224"/>
      <c r="J225" s="225">
        <f>ROUND(I225*H225,2)</f>
        <v>0</v>
      </c>
      <c r="K225" s="226"/>
      <c r="L225" s="44"/>
      <c r="M225" s="227" t="s">
        <v>1</v>
      </c>
      <c r="N225" s="228" t="s">
        <v>41</v>
      </c>
      <c r="O225" s="91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R225" s="231" t="s">
        <v>145</v>
      </c>
      <c r="AT225" s="231" t="s">
        <v>141</v>
      </c>
      <c r="AU225" s="231" t="s">
        <v>76</v>
      </c>
      <c r="AY225" s="17" t="s">
        <v>138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7" t="s">
        <v>84</v>
      </c>
      <c r="BK225" s="232">
        <f>ROUND(I225*H225,2)</f>
        <v>0</v>
      </c>
      <c r="BL225" s="17" t="s">
        <v>145</v>
      </c>
      <c r="BM225" s="231" t="s">
        <v>834</v>
      </c>
    </row>
    <row r="226" s="2" customFormat="1">
      <c r="A226" s="38"/>
      <c r="B226" s="39"/>
      <c r="C226" s="40"/>
      <c r="D226" s="233" t="s">
        <v>147</v>
      </c>
      <c r="E226" s="40"/>
      <c r="F226" s="234" t="s">
        <v>1095</v>
      </c>
      <c r="G226" s="40"/>
      <c r="H226" s="40"/>
      <c r="I226" s="235"/>
      <c r="J226" s="40"/>
      <c r="K226" s="40"/>
      <c r="L226" s="44"/>
      <c r="M226" s="236"/>
      <c r="N226" s="237"/>
      <c r="O226" s="91"/>
      <c r="P226" s="91"/>
      <c r="Q226" s="91"/>
      <c r="R226" s="91"/>
      <c r="S226" s="91"/>
      <c r="T226" s="92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T226" s="17" t="s">
        <v>147</v>
      </c>
      <c r="AU226" s="17" t="s">
        <v>76</v>
      </c>
    </row>
    <row r="227" s="2" customFormat="1" ht="16.5" customHeight="1">
      <c r="A227" s="38"/>
      <c r="B227" s="39"/>
      <c r="C227" s="219" t="s">
        <v>496</v>
      </c>
      <c r="D227" s="219" t="s">
        <v>141</v>
      </c>
      <c r="E227" s="220" t="s">
        <v>1096</v>
      </c>
      <c r="F227" s="221" t="s">
        <v>1097</v>
      </c>
      <c r="G227" s="222" t="s">
        <v>252</v>
      </c>
      <c r="H227" s="223">
        <v>1</v>
      </c>
      <c r="I227" s="224"/>
      <c r="J227" s="225">
        <f>ROUND(I227*H227,2)</f>
        <v>0</v>
      </c>
      <c r="K227" s="226"/>
      <c r="L227" s="44"/>
      <c r="M227" s="227" t="s">
        <v>1</v>
      </c>
      <c r="N227" s="228" t="s">
        <v>41</v>
      </c>
      <c r="O227" s="91"/>
      <c r="P227" s="229">
        <f>O227*H227</f>
        <v>0</v>
      </c>
      <c r="Q227" s="229">
        <v>0</v>
      </c>
      <c r="R227" s="229">
        <f>Q227*H227</f>
        <v>0</v>
      </c>
      <c r="S227" s="229">
        <v>0</v>
      </c>
      <c r="T227" s="230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31" t="s">
        <v>145</v>
      </c>
      <c r="AT227" s="231" t="s">
        <v>141</v>
      </c>
      <c r="AU227" s="231" t="s">
        <v>76</v>
      </c>
      <c r="AY227" s="17" t="s">
        <v>138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7" t="s">
        <v>84</v>
      </c>
      <c r="BK227" s="232">
        <f>ROUND(I227*H227,2)</f>
        <v>0</v>
      </c>
      <c r="BL227" s="17" t="s">
        <v>145</v>
      </c>
      <c r="BM227" s="231" t="s">
        <v>845</v>
      </c>
    </row>
    <row r="228" s="2" customFormat="1">
      <c r="A228" s="38"/>
      <c r="B228" s="39"/>
      <c r="C228" s="40"/>
      <c r="D228" s="233" t="s">
        <v>147</v>
      </c>
      <c r="E228" s="40"/>
      <c r="F228" s="234" t="s">
        <v>1097</v>
      </c>
      <c r="G228" s="40"/>
      <c r="H228" s="40"/>
      <c r="I228" s="235"/>
      <c r="J228" s="40"/>
      <c r="K228" s="40"/>
      <c r="L228" s="44"/>
      <c r="M228" s="236"/>
      <c r="N228" s="237"/>
      <c r="O228" s="91"/>
      <c r="P228" s="91"/>
      <c r="Q228" s="91"/>
      <c r="R228" s="91"/>
      <c r="S228" s="91"/>
      <c r="T228" s="92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147</v>
      </c>
      <c r="AU228" s="17" t="s">
        <v>76</v>
      </c>
    </row>
    <row r="229" s="2" customFormat="1" ht="16.5" customHeight="1">
      <c r="A229" s="38"/>
      <c r="B229" s="39"/>
      <c r="C229" s="219" t="s">
        <v>502</v>
      </c>
      <c r="D229" s="219" t="s">
        <v>141</v>
      </c>
      <c r="E229" s="220" t="s">
        <v>1098</v>
      </c>
      <c r="F229" s="221" t="s">
        <v>1099</v>
      </c>
      <c r="G229" s="222" t="s">
        <v>252</v>
      </c>
      <c r="H229" s="223">
        <v>11</v>
      </c>
      <c r="I229" s="224"/>
      <c r="J229" s="225">
        <f>ROUND(I229*H229,2)</f>
        <v>0</v>
      </c>
      <c r="K229" s="226"/>
      <c r="L229" s="44"/>
      <c r="M229" s="227" t="s">
        <v>1</v>
      </c>
      <c r="N229" s="228" t="s">
        <v>41</v>
      </c>
      <c r="O229" s="91"/>
      <c r="P229" s="229">
        <f>O229*H229</f>
        <v>0</v>
      </c>
      <c r="Q229" s="229">
        <v>0</v>
      </c>
      <c r="R229" s="229">
        <f>Q229*H229</f>
        <v>0</v>
      </c>
      <c r="S229" s="229">
        <v>0</v>
      </c>
      <c r="T229" s="230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31" t="s">
        <v>145</v>
      </c>
      <c r="AT229" s="231" t="s">
        <v>141</v>
      </c>
      <c r="AU229" s="231" t="s">
        <v>76</v>
      </c>
      <c r="AY229" s="17" t="s">
        <v>138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7" t="s">
        <v>84</v>
      </c>
      <c r="BK229" s="232">
        <f>ROUND(I229*H229,2)</f>
        <v>0</v>
      </c>
      <c r="BL229" s="17" t="s">
        <v>145</v>
      </c>
      <c r="BM229" s="231" t="s">
        <v>858</v>
      </c>
    </row>
    <row r="230" s="2" customFormat="1">
      <c r="A230" s="38"/>
      <c r="B230" s="39"/>
      <c r="C230" s="40"/>
      <c r="D230" s="233" t="s">
        <v>147</v>
      </c>
      <c r="E230" s="40"/>
      <c r="F230" s="234" t="s">
        <v>1099</v>
      </c>
      <c r="G230" s="40"/>
      <c r="H230" s="40"/>
      <c r="I230" s="235"/>
      <c r="J230" s="40"/>
      <c r="K230" s="40"/>
      <c r="L230" s="44"/>
      <c r="M230" s="236"/>
      <c r="N230" s="237"/>
      <c r="O230" s="91"/>
      <c r="P230" s="91"/>
      <c r="Q230" s="91"/>
      <c r="R230" s="91"/>
      <c r="S230" s="91"/>
      <c r="T230" s="92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147</v>
      </c>
      <c r="AU230" s="17" t="s">
        <v>76</v>
      </c>
    </row>
    <row r="231" s="2" customFormat="1" ht="24.15" customHeight="1">
      <c r="A231" s="38"/>
      <c r="B231" s="39"/>
      <c r="C231" s="219" t="s">
        <v>509</v>
      </c>
      <c r="D231" s="219" t="s">
        <v>141</v>
      </c>
      <c r="E231" s="220" t="s">
        <v>1100</v>
      </c>
      <c r="F231" s="221" t="s">
        <v>1101</v>
      </c>
      <c r="G231" s="222" t="s">
        <v>252</v>
      </c>
      <c r="H231" s="223">
        <v>1</v>
      </c>
      <c r="I231" s="224"/>
      <c r="J231" s="225">
        <f>ROUND(I231*H231,2)</f>
        <v>0</v>
      </c>
      <c r="K231" s="226"/>
      <c r="L231" s="44"/>
      <c r="M231" s="227" t="s">
        <v>1</v>
      </c>
      <c r="N231" s="228" t="s">
        <v>41</v>
      </c>
      <c r="O231" s="91"/>
      <c r="P231" s="229">
        <f>O231*H231</f>
        <v>0</v>
      </c>
      <c r="Q231" s="229">
        <v>0</v>
      </c>
      <c r="R231" s="229">
        <f>Q231*H231</f>
        <v>0</v>
      </c>
      <c r="S231" s="229">
        <v>0</v>
      </c>
      <c r="T231" s="230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31" t="s">
        <v>145</v>
      </c>
      <c r="AT231" s="231" t="s">
        <v>141</v>
      </c>
      <c r="AU231" s="231" t="s">
        <v>76</v>
      </c>
      <c r="AY231" s="17" t="s">
        <v>138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7" t="s">
        <v>84</v>
      </c>
      <c r="BK231" s="232">
        <f>ROUND(I231*H231,2)</f>
        <v>0</v>
      </c>
      <c r="BL231" s="17" t="s">
        <v>145</v>
      </c>
      <c r="BM231" s="231" t="s">
        <v>872</v>
      </c>
    </row>
    <row r="232" s="2" customFormat="1">
      <c r="A232" s="38"/>
      <c r="B232" s="39"/>
      <c r="C232" s="40"/>
      <c r="D232" s="233" t="s">
        <v>147</v>
      </c>
      <c r="E232" s="40"/>
      <c r="F232" s="234" t="s">
        <v>1101</v>
      </c>
      <c r="G232" s="40"/>
      <c r="H232" s="40"/>
      <c r="I232" s="235"/>
      <c r="J232" s="40"/>
      <c r="K232" s="40"/>
      <c r="L232" s="44"/>
      <c r="M232" s="236"/>
      <c r="N232" s="237"/>
      <c r="O232" s="91"/>
      <c r="P232" s="91"/>
      <c r="Q232" s="91"/>
      <c r="R232" s="91"/>
      <c r="S232" s="91"/>
      <c r="T232" s="92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147</v>
      </c>
      <c r="AU232" s="17" t="s">
        <v>76</v>
      </c>
    </row>
    <row r="233" s="2" customFormat="1" ht="24.15" customHeight="1">
      <c r="A233" s="38"/>
      <c r="B233" s="39"/>
      <c r="C233" s="219" t="s">
        <v>516</v>
      </c>
      <c r="D233" s="219" t="s">
        <v>141</v>
      </c>
      <c r="E233" s="220" t="s">
        <v>1102</v>
      </c>
      <c r="F233" s="221" t="s">
        <v>1103</v>
      </c>
      <c r="G233" s="222" t="s">
        <v>252</v>
      </c>
      <c r="H233" s="223">
        <v>7</v>
      </c>
      <c r="I233" s="224"/>
      <c r="J233" s="225">
        <f>ROUND(I233*H233,2)</f>
        <v>0</v>
      </c>
      <c r="K233" s="226"/>
      <c r="L233" s="44"/>
      <c r="M233" s="227" t="s">
        <v>1</v>
      </c>
      <c r="N233" s="228" t="s">
        <v>41</v>
      </c>
      <c r="O233" s="91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31" t="s">
        <v>145</v>
      </c>
      <c r="AT233" s="231" t="s">
        <v>141</v>
      </c>
      <c r="AU233" s="231" t="s">
        <v>76</v>
      </c>
      <c r="AY233" s="17" t="s">
        <v>138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7" t="s">
        <v>84</v>
      </c>
      <c r="BK233" s="232">
        <f>ROUND(I233*H233,2)</f>
        <v>0</v>
      </c>
      <c r="BL233" s="17" t="s">
        <v>145</v>
      </c>
      <c r="BM233" s="231" t="s">
        <v>886</v>
      </c>
    </row>
    <row r="234" s="2" customFormat="1">
      <c r="A234" s="38"/>
      <c r="B234" s="39"/>
      <c r="C234" s="40"/>
      <c r="D234" s="233" t="s">
        <v>147</v>
      </c>
      <c r="E234" s="40"/>
      <c r="F234" s="234" t="s">
        <v>1103</v>
      </c>
      <c r="G234" s="40"/>
      <c r="H234" s="40"/>
      <c r="I234" s="235"/>
      <c r="J234" s="40"/>
      <c r="K234" s="40"/>
      <c r="L234" s="44"/>
      <c r="M234" s="236"/>
      <c r="N234" s="237"/>
      <c r="O234" s="91"/>
      <c r="P234" s="91"/>
      <c r="Q234" s="91"/>
      <c r="R234" s="91"/>
      <c r="S234" s="91"/>
      <c r="T234" s="92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147</v>
      </c>
      <c r="AU234" s="17" t="s">
        <v>76</v>
      </c>
    </row>
    <row r="235" s="2" customFormat="1" ht="24.15" customHeight="1">
      <c r="A235" s="38"/>
      <c r="B235" s="39"/>
      <c r="C235" s="219" t="s">
        <v>524</v>
      </c>
      <c r="D235" s="219" t="s">
        <v>141</v>
      </c>
      <c r="E235" s="220" t="s">
        <v>1104</v>
      </c>
      <c r="F235" s="221" t="s">
        <v>1105</v>
      </c>
      <c r="G235" s="222" t="s">
        <v>252</v>
      </c>
      <c r="H235" s="223">
        <v>7</v>
      </c>
      <c r="I235" s="224"/>
      <c r="J235" s="225">
        <f>ROUND(I235*H235,2)</f>
        <v>0</v>
      </c>
      <c r="K235" s="226"/>
      <c r="L235" s="44"/>
      <c r="M235" s="227" t="s">
        <v>1</v>
      </c>
      <c r="N235" s="228" t="s">
        <v>41</v>
      </c>
      <c r="O235" s="91"/>
      <c r="P235" s="229">
        <f>O235*H235</f>
        <v>0</v>
      </c>
      <c r="Q235" s="229">
        <v>0</v>
      </c>
      <c r="R235" s="229">
        <f>Q235*H235</f>
        <v>0</v>
      </c>
      <c r="S235" s="229">
        <v>0</v>
      </c>
      <c r="T235" s="230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31" t="s">
        <v>145</v>
      </c>
      <c r="AT235" s="231" t="s">
        <v>141</v>
      </c>
      <c r="AU235" s="231" t="s">
        <v>76</v>
      </c>
      <c r="AY235" s="17" t="s">
        <v>138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7" t="s">
        <v>84</v>
      </c>
      <c r="BK235" s="232">
        <f>ROUND(I235*H235,2)</f>
        <v>0</v>
      </c>
      <c r="BL235" s="17" t="s">
        <v>145</v>
      </c>
      <c r="BM235" s="231" t="s">
        <v>380</v>
      </c>
    </row>
    <row r="236" s="2" customFormat="1">
      <c r="A236" s="38"/>
      <c r="B236" s="39"/>
      <c r="C236" s="40"/>
      <c r="D236" s="233" t="s">
        <v>147</v>
      </c>
      <c r="E236" s="40"/>
      <c r="F236" s="234" t="s">
        <v>1105</v>
      </c>
      <c r="G236" s="40"/>
      <c r="H236" s="40"/>
      <c r="I236" s="235"/>
      <c r="J236" s="40"/>
      <c r="K236" s="40"/>
      <c r="L236" s="44"/>
      <c r="M236" s="283"/>
      <c r="N236" s="284"/>
      <c r="O236" s="285"/>
      <c r="P236" s="285"/>
      <c r="Q236" s="285"/>
      <c r="R236" s="285"/>
      <c r="S236" s="285"/>
      <c r="T236" s="286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T236" s="17" t="s">
        <v>147</v>
      </c>
      <c r="AU236" s="17" t="s">
        <v>76</v>
      </c>
    </row>
    <row r="237" s="2" customFormat="1" ht="6.96" customHeight="1">
      <c r="A237" s="38"/>
      <c r="B237" s="66"/>
      <c r="C237" s="67"/>
      <c r="D237" s="67"/>
      <c r="E237" s="67"/>
      <c r="F237" s="67"/>
      <c r="G237" s="67"/>
      <c r="H237" s="67"/>
      <c r="I237" s="67"/>
      <c r="J237" s="67"/>
      <c r="K237" s="67"/>
      <c r="L237" s="44"/>
      <c r="M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</row>
  </sheetData>
  <sheetProtection sheet="1" autoFilter="0" formatColumns="0" formatRows="0" objects="1" scenarios="1" spinCount="100000" saltValue="x5UDFQk+bOr4Nti70LCRCY3RuU7bEtx12fTBx4RdSUlXeUwbadznj2/ERrhvaJEZEbvpwHI9kd6dK4DE7Z1bhQ==" hashValue="U82lBwEHZFDdZcCEG1EbwQrjSZfPVIHC6OACKinkKfYkGaKphXNeK1CkFdX814K7KzoqPcZdj/6lleb5fetuRg==" algorithmName="SHA-512" password="CC35"/>
  <autoFilter ref="C115:K236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Snížení energetické náročnosti budovy Zámku Trmice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1106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23. 9. 2025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tr">
        <f>IF('Rekapitulace stavby'!AN10="","",'Rekapitulace stavby'!AN10)</f>
        <v/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tr">
        <f>IF('Rekapitulace stavby'!E11="","",'Rekapitulace stavby'!E11)</f>
        <v xml:space="preserve"> </v>
      </c>
      <c r="F15" s="38"/>
      <c r="G15" s="38"/>
      <c r="H15" s="38"/>
      <c r="I15" s="140" t="s">
        <v>27</v>
      </c>
      <c r="J15" s="143" t="str">
        <f>IF('Rekapitulace stavby'!AN11="","",'Rekapitulace stavby'!AN11)</f>
        <v/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ROUND(J123,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ROUND((SUM(BE123:BE174)),  2)</f>
        <v>0</v>
      </c>
      <c r="G33" s="38"/>
      <c r="H33" s="38"/>
      <c r="I33" s="155">
        <v>0.20999999999999999</v>
      </c>
      <c r="J33" s="154">
        <f>ROUND(((SUM(BE123:BE174))*I33),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ROUND((SUM(BF123:BF174)),  2)</f>
        <v>0</v>
      </c>
      <c r="G34" s="38"/>
      <c r="H34" s="38"/>
      <c r="I34" s="155">
        <v>0.12</v>
      </c>
      <c r="J34" s="154">
        <f>ROUND(((SUM(BF123:BF174))*I34),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ROUND((SUM(BG123:BG174)),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ROUND((SUM(BH123:BH174)),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ROUND((SUM(BI123:BI174)),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Snížení energetické náročnosti budovy Zámku Trmice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04 - Stavební část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>Trmice</v>
      </c>
      <c r="G89" s="40"/>
      <c r="H89" s="40"/>
      <c r="I89" s="32" t="s">
        <v>22</v>
      </c>
      <c r="J89" s="79" t="str">
        <f>IF(J12="","",J12)</f>
        <v>23. 9. 2025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40"/>
      <c r="E91" s="40"/>
      <c r="F91" s="27" t="str">
        <f>E15</f>
        <v xml:space="preserve"> </v>
      </c>
      <c r="G91" s="40"/>
      <c r="H91" s="40"/>
      <c r="I91" s="32" t="s">
        <v>30</v>
      </c>
      <c r="J91" s="36" t="str">
        <f>E21</f>
        <v>DRAKISA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Krajovský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J123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110</v>
      </c>
      <c r="E97" s="182"/>
      <c r="F97" s="182"/>
      <c r="G97" s="182"/>
      <c r="H97" s="182"/>
      <c r="I97" s="182"/>
      <c r="J97" s="183">
        <f>J124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111</v>
      </c>
      <c r="E98" s="188"/>
      <c r="F98" s="188"/>
      <c r="G98" s="188"/>
      <c r="H98" s="188"/>
      <c r="I98" s="188"/>
      <c r="J98" s="189">
        <f>J125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1107</v>
      </c>
      <c r="E99" s="188"/>
      <c r="F99" s="188"/>
      <c r="G99" s="188"/>
      <c r="H99" s="188"/>
      <c r="I99" s="188"/>
      <c r="J99" s="189">
        <f>J153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79"/>
      <c r="C100" s="180"/>
      <c r="D100" s="181" t="s">
        <v>1108</v>
      </c>
      <c r="E100" s="182"/>
      <c r="F100" s="182"/>
      <c r="G100" s="182"/>
      <c r="H100" s="182"/>
      <c r="I100" s="182"/>
      <c r="J100" s="183">
        <f>J162</f>
        <v>0</v>
      </c>
      <c r="K100" s="180"/>
      <c r="L100" s="184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85"/>
      <c r="C101" s="186"/>
      <c r="D101" s="187" t="s">
        <v>1109</v>
      </c>
      <c r="E101" s="188"/>
      <c r="F101" s="188"/>
      <c r="G101" s="188"/>
      <c r="H101" s="188"/>
      <c r="I101" s="188"/>
      <c r="J101" s="189">
        <f>J163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1110</v>
      </c>
      <c r="E102" s="188"/>
      <c r="F102" s="188"/>
      <c r="G102" s="188"/>
      <c r="H102" s="188"/>
      <c r="I102" s="188"/>
      <c r="J102" s="189">
        <f>J167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1111</v>
      </c>
      <c r="E103" s="188"/>
      <c r="F103" s="188"/>
      <c r="G103" s="188"/>
      <c r="H103" s="188"/>
      <c r="I103" s="188"/>
      <c r="J103" s="189">
        <f>J171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6.96" customHeight="1">
      <c r="A105" s="38"/>
      <c r="B105" s="66"/>
      <c r="C105" s="67"/>
      <c r="D105" s="67"/>
      <c r="E105" s="67"/>
      <c r="F105" s="67"/>
      <c r="G105" s="67"/>
      <c r="H105" s="67"/>
      <c r="I105" s="67"/>
      <c r="J105" s="67"/>
      <c r="K105" s="67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9" s="2" customFormat="1" ht="6.96" customHeight="1">
      <c r="A109" s="38"/>
      <c r="B109" s="68"/>
      <c r="C109" s="69"/>
      <c r="D109" s="69"/>
      <c r="E109" s="69"/>
      <c r="F109" s="69"/>
      <c r="G109" s="69"/>
      <c r="H109" s="69"/>
      <c r="I109" s="69"/>
      <c r="J109" s="69"/>
      <c r="K109" s="69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4.96" customHeight="1">
      <c r="A110" s="38"/>
      <c r="B110" s="39"/>
      <c r="C110" s="23" t="s">
        <v>123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16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174" t="str">
        <f>E7</f>
        <v>Snížení energetické náročnosti budovy Zámku Trmice</v>
      </c>
      <c r="F113" s="32"/>
      <c r="G113" s="32"/>
      <c r="H113" s="32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97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76" t="str">
        <f>E9</f>
        <v>04 - Stavební část</v>
      </c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40"/>
      <c r="E117" s="40"/>
      <c r="F117" s="27" t="str">
        <f>F12</f>
        <v>Trmice</v>
      </c>
      <c r="G117" s="40"/>
      <c r="H117" s="40"/>
      <c r="I117" s="32" t="s">
        <v>22</v>
      </c>
      <c r="J117" s="79" t="str">
        <f>IF(J12="","",J12)</f>
        <v>23. 9. 2025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40"/>
      <c r="E119" s="40"/>
      <c r="F119" s="27" t="str">
        <f>E15</f>
        <v xml:space="preserve"> </v>
      </c>
      <c r="G119" s="40"/>
      <c r="H119" s="40"/>
      <c r="I119" s="32" t="s">
        <v>30</v>
      </c>
      <c r="J119" s="36" t="str">
        <f>E21</f>
        <v>DRAKISA s.r.o.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40"/>
      <c r="E120" s="40"/>
      <c r="F120" s="27" t="str">
        <f>IF(E18="","",E18)</f>
        <v>Vyplň údaj</v>
      </c>
      <c r="G120" s="40"/>
      <c r="H120" s="40"/>
      <c r="I120" s="32" t="s">
        <v>33</v>
      </c>
      <c r="J120" s="36" t="str">
        <f>E24</f>
        <v>Krajovský</v>
      </c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40"/>
      <c r="D121" s="40"/>
      <c r="E121" s="40"/>
      <c r="F121" s="40"/>
      <c r="G121" s="40"/>
      <c r="H121" s="40"/>
      <c r="I121" s="40"/>
      <c r="J121" s="40"/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91"/>
      <c r="B122" s="192"/>
      <c r="C122" s="193" t="s">
        <v>124</v>
      </c>
      <c r="D122" s="194" t="s">
        <v>61</v>
      </c>
      <c r="E122" s="194" t="s">
        <v>57</v>
      </c>
      <c r="F122" s="194" t="s">
        <v>58</v>
      </c>
      <c r="G122" s="194" t="s">
        <v>125</v>
      </c>
      <c r="H122" s="194" t="s">
        <v>126</v>
      </c>
      <c r="I122" s="194" t="s">
        <v>127</v>
      </c>
      <c r="J122" s="195" t="s">
        <v>101</v>
      </c>
      <c r="K122" s="196" t="s">
        <v>128</v>
      </c>
      <c r="L122" s="197"/>
      <c r="M122" s="100" t="s">
        <v>1</v>
      </c>
      <c r="N122" s="101" t="s">
        <v>40</v>
      </c>
      <c r="O122" s="101" t="s">
        <v>129</v>
      </c>
      <c r="P122" s="101" t="s">
        <v>130</v>
      </c>
      <c r="Q122" s="101" t="s">
        <v>131</v>
      </c>
      <c r="R122" s="101" t="s">
        <v>132</v>
      </c>
      <c r="S122" s="101" t="s">
        <v>133</v>
      </c>
      <c r="T122" s="102" t="s">
        <v>134</v>
      </c>
      <c r="U122" s="191"/>
      <c r="V122" s="191"/>
      <c r="W122" s="191"/>
      <c r="X122" s="191"/>
      <c r="Y122" s="191"/>
      <c r="Z122" s="191"/>
      <c r="AA122" s="191"/>
      <c r="AB122" s="191"/>
      <c r="AC122" s="191"/>
      <c r="AD122" s="191"/>
      <c r="AE122" s="191"/>
    </row>
    <row r="123" s="2" customFormat="1" ht="22.8" customHeight="1">
      <c r="A123" s="38"/>
      <c r="B123" s="39"/>
      <c r="C123" s="107" t="s">
        <v>135</v>
      </c>
      <c r="D123" s="40"/>
      <c r="E123" s="40"/>
      <c r="F123" s="40"/>
      <c r="G123" s="40"/>
      <c r="H123" s="40"/>
      <c r="I123" s="40"/>
      <c r="J123" s="198">
        <f>BK123</f>
        <v>0</v>
      </c>
      <c r="K123" s="40"/>
      <c r="L123" s="44"/>
      <c r="M123" s="103"/>
      <c r="N123" s="199"/>
      <c r="O123" s="104"/>
      <c r="P123" s="200">
        <f>P124+P162</f>
        <v>0</v>
      </c>
      <c r="Q123" s="104"/>
      <c r="R123" s="200">
        <f>R124+R162</f>
        <v>12.223496000000001</v>
      </c>
      <c r="S123" s="104"/>
      <c r="T123" s="201">
        <f>T124+T162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7" t="s">
        <v>75</v>
      </c>
      <c r="AU123" s="17" t="s">
        <v>103</v>
      </c>
      <c r="BK123" s="202">
        <f>BK124+BK162</f>
        <v>0</v>
      </c>
    </row>
    <row r="124" s="12" customFormat="1" ht="25.92" customHeight="1">
      <c r="A124" s="12"/>
      <c r="B124" s="203"/>
      <c r="C124" s="204"/>
      <c r="D124" s="205" t="s">
        <v>75</v>
      </c>
      <c r="E124" s="206" t="s">
        <v>213</v>
      </c>
      <c r="F124" s="206" t="s">
        <v>214</v>
      </c>
      <c r="G124" s="204"/>
      <c r="H124" s="204"/>
      <c r="I124" s="207"/>
      <c r="J124" s="208">
        <f>BK124</f>
        <v>0</v>
      </c>
      <c r="K124" s="204"/>
      <c r="L124" s="209"/>
      <c r="M124" s="210"/>
      <c r="N124" s="211"/>
      <c r="O124" s="211"/>
      <c r="P124" s="212">
        <f>P125+P153</f>
        <v>0</v>
      </c>
      <c r="Q124" s="211"/>
      <c r="R124" s="212">
        <f>R125+R153</f>
        <v>12.223496000000001</v>
      </c>
      <c r="S124" s="211"/>
      <c r="T124" s="213">
        <f>T125+T153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4" t="s">
        <v>86</v>
      </c>
      <c r="AT124" s="215" t="s">
        <v>75</v>
      </c>
      <c r="AU124" s="215" t="s">
        <v>76</v>
      </c>
      <c r="AY124" s="214" t="s">
        <v>138</v>
      </c>
      <c r="BK124" s="216">
        <f>BK125+BK153</f>
        <v>0</v>
      </c>
    </row>
    <row r="125" s="12" customFormat="1" ht="22.8" customHeight="1">
      <c r="A125" s="12"/>
      <c r="B125" s="203"/>
      <c r="C125" s="204"/>
      <c r="D125" s="205" t="s">
        <v>75</v>
      </c>
      <c r="E125" s="217" t="s">
        <v>215</v>
      </c>
      <c r="F125" s="217" t="s">
        <v>216</v>
      </c>
      <c r="G125" s="204"/>
      <c r="H125" s="204"/>
      <c r="I125" s="207"/>
      <c r="J125" s="218">
        <f>BK125</f>
        <v>0</v>
      </c>
      <c r="K125" s="204"/>
      <c r="L125" s="209"/>
      <c r="M125" s="210"/>
      <c r="N125" s="211"/>
      <c r="O125" s="211"/>
      <c r="P125" s="212">
        <f>SUM(P126:P152)</f>
        <v>0</v>
      </c>
      <c r="Q125" s="211"/>
      <c r="R125" s="212">
        <f>SUM(R126:R152)</f>
        <v>6.9818072000000004</v>
      </c>
      <c r="S125" s="211"/>
      <c r="T125" s="213">
        <f>SUM(T126:T152)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4" t="s">
        <v>86</v>
      </c>
      <c r="AT125" s="215" t="s">
        <v>75</v>
      </c>
      <c r="AU125" s="215" t="s">
        <v>84</v>
      </c>
      <c r="AY125" s="214" t="s">
        <v>138</v>
      </c>
      <c r="BK125" s="216">
        <f>SUM(BK126:BK152)</f>
        <v>0</v>
      </c>
    </row>
    <row r="126" s="2" customFormat="1" ht="37.8" customHeight="1">
      <c r="A126" s="38"/>
      <c r="B126" s="39"/>
      <c r="C126" s="219" t="s">
        <v>84</v>
      </c>
      <c r="D126" s="219" t="s">
        <v>141</v>
      </c>
      <c r="E126" s="220" t="s">
        <v>1112</v>
      </c>
      <c r="F126" s="221" t="s">
        <v>1113</v>
      </c>
      <c r="G126" s="222" t="s">
        <v>1114</v>
      </c>
      <c r="H126" s="223">
        <v>23.75</v>
      </c>
      <c r="I126" s="224"/>
      <c r="J126" s="225">
        <f>ROUND(I126*H126,2)</f>
        <v>0</v>
      </c>
      <c r="K126" s="226"/>
      <c r="L126" s="44"/>
      <c r="M126" s="227" t="s">
        <v>1</v>
      </c>
      <c r="N126" s="228" t="s">
        <v>41</v>
      </c>
      <c r="O126" s="91"/>
      <c r="P126" s="229">
        <f>O126*H126</f>
        <v>0</v>
      </c>
      <c r="Q126" s="229">
        <v>0.050000000000000003</v>
      </c>
      <c r="R126" s="229">
        <f>Q126*H126</f>
        <v>1.1875</v>
      </c>
      <c r="S126" s="229">
        <v>0</v>
      </c>
      <c r="T126" s="230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31" t="s">
        <v>179</v>
      </c>
      <c r="AT126" s="231" t="s">
        <v>141</v>
      </c>
      <c r="AU126" s="231" t="s">
        <v>86</v>
      </c>
      <c r="AY126" s="17" t="s">
        <v>138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7" t="s">
        <v>84</v>
      </c>
      <c r="BK126" s="232">
        <f>ROUND(I126*H126,2)</f>
        <v>0</v>
      </c>
      <c r="BL126" s="17" t="s">
        <v>179</v>
      </c>
      <c r="BM126" s="231" t="s">
        <v>1115</v>
      </c>
    </row>
    <row r="127" s="2" customFormat="1">
      <c r="A127" s="38"/>
      <c r="B127" s="39"/>
      <c r="C127" s="40"/>
      <c r="D127" s="233" t="s">
        <v>147</v>
      </c>
      <c r="E127" s="40"/>
      <c r="F127" s="234" t="s">
        <v>1116</v>
      </c>
      <c r="G127" s="40"/>
      <c r="H127" s="40"/>
      <c r="I127" s="235"/>
      <c r="J127" s="40"/>
      <c r="K127" s="40"/>
      <c r="L127" s="44"/>
      <c r="M127" s="236"/>
      <c r="N127" s="237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147</v>
      </c>
      <c r="AU127" s="17" t="s">
        <v>86</v>
      </c>
    </row>
    <row r="128" s="2" customFormat="1">
      <c r="A128" s="38"/>
      <c r="B128" s="39"/>
      <c r="C128" s="40"/>
      <c r="D128" s="238" t="s">
        <v>149</v>
      </c>
      <c r="E128" s="40"/>
      <c r="F128" s="239" t="s">
        <v>1117</v>
      </c>
      <c r="G128" s="40"/>
      <c r="H128" s="40"/>
      <c r="I128" s="235"/>
      <c r="J128" s="40"/>
      <c r="K128" s="40"/>
      <c r="L128" s="44"/>
      <c r="M128" s="236"/>
      <c r="N128" s="237"/>
      <c r="O128" s="91"/>
      <c r="P128" s="91"/>
      <c r="Q128" s="91"/>
      <c r="R128" s="91"/>
      <c r="S128" s="91"/>
      <c r="T128" s="92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149</v>
      </c>
      <c r="AU128" s="17" t="s">
        <v>86</v>
      </c>
    </row>
    <row r="129" s="14" customFormat="1">
      <c r="A129" s="14"/>
      <c r="B129" s="250"/>
      <c r="C129" s="251"/>
      <c r="D129" s="233" t="s">
        <v>177</v>
      </c>
      <c r="E129" s="252" t="s">
        <v>1</v>
      </c>
      <c r="F129" s="253" t="s">
        <v>1118</v>
      </c>
      <c r="G129" s="251"/>
      <c r="H129" s="254">
        <v>23.75</v>
      </c>
      <c r="I129" s="255"/>
      <c r="J129" s="251"/>
      <c r="K129" s="251"/>
      <c r="L129" s="256"/>
      <c r="M129" s="257"/>
      <c r="N129" s="258"/>
      <c r="O129" s="258"/>
      <c r="P129" s="258"/>
      <c r="Q129" s="258"/>
      <c r="R129" s="258"/>
      <c r="S129" s="258"/>
      <c r="T129" s="259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0" t="s">
        <v>177</v>
      </c>
      <c r="AU129" s="260" t="s">
        <v>86</v>
      </c>
      <c r="AV129" s="14" t="s">
        <v>86</v>
      </c>
      <c r="AW129" s="14" t="s">
        <v>32</v>
      </c>
      <c r="AX129" s="14" t="s">
        <v>76</v>
      </c>
      <c r="AY129" s="260" t="s">
        <v>138</v>
      </c>
    </row>
    <row r="130" s="15" customFormat="1">
      <c r="A130" s="15"/>
      <c r="B130" s="261"/>
      <c r="C130" s="262"/>
      <c r="D130" s="233" t="s">
        <v>177</v>
      </c>
      <c r="E130" s="263" t="s">
        <v>1</v>
      </c>
      <c r="F130" s="264" t="s">
        <v>180</v>
      </c>
      <c r="G130" s="262"/>
      <c r="H130" s="265">
        <v>23.75</v>
      </c>
      <c r="I130" s="266"/>
      <c r="J130" s="262"/>
      <c r="K130" s="262"/>
      <c r="L130" s="267"/>
      <c r="M130" s="268"/>
      <c r="N130" s="269"/>
      <c r="O130" s="269"/>
      <c r="P130" s="269"/>
      <c r="Q130" s="269"/>
      <c r="R130" s="269"/>
      <c r="S130" s="269"/>
      <c r="T130" s="270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71" t="s">
        <v>177</v>
      </c>
      <c r="AU130" s="271" t="s">
        <v>86</v>
      </c>
      <c r="AV130" s="15" t="s">
        <v>145</v>
      </c>
      <c r="AW130" s="15" t="s">
        <v>32</v>
      </c>
      <c r="AX130" s="15" t="s">
        <v>84</v>
      </c>
      <c r="AY130" s="271" t="s">
        <v>138</v>
      </c>
    </row>
    <row r="131" s="2" customFormat="1" ht="24.15" customHeight="1">
      <c r="A131" s="38"/>
      <c r="B131" s="39"/>
      <c r="C131" s="219" t="s">
        <v>86</v>
      </c>
      <c r="D131" s="219" t="s">
        <v>141</v>
      </c>
      <c r="E131" s="220" t="s">
        <v>1119</v>
      </c>
      <c r="F131" s="221" t="s">
        <v>1120</v>
      </c>
      <c r="G131" s="222" t="s">
        <v>911</v>
      </c>
      <c r="H131" s="223">
        <v>535.96000000000004</v>
      </c>
      <c r="I131" s="224"/>
      <c r="J131" s="225">
        <f>ROUND(I131*H131,2)</f>
        <v>0</v>
      </c>
      <c r="K131" s="226"/>
      <c r="L131" s="44"/>
      <c r="M131" s="227" t="s">
        <v>1</v>
      </c>
      <c r="N131" s="228" t="s">
        <v>41</v>
      </c>
      <c r="O131" s="91"/>
      <c r="P131" s="229">
        <f>O131*H131</f>
        <v>0</v>
      </c>
      <c r="Q131" s="229">
        <v>0</v>
      </c>
      <c r="R131" s="229">
        <f>Q131*H131</f>
        <v>0</v>
      </c>
      <c r="S131" s="229">
        <v>0</v>
      </c>
      <c r="T131" s="230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31" t="s">
        <v>179</v>
      </c>
      <c r="AT131" s="231" t="s">
        <v>141</v>
      </c>
      <c r="AU131" s="231" t="s">
        <v>86</v>
      </c>
      <c r="AY131" s="17" t="s">
        <v>138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7" t="s">
        <v>84</v>
      </c>
      <c r="BK131" s="232">
        <f>ROUND(I131*H131,2)</f>
        <v>0</v>
      </c>
      <c r="BL131" s="17" t="s">
        <v>179</v>
      </c>
      <c r="BM131" s="231" t="s">
        <v>1121</v>
      </c>
    </row>
    <row r="132" s="2" customFormat="1">
      <c r="A132" s="38"/>
      <c r="B132" s="39"/>
      <c r="C132" s="40"/>
      <c r="D132" s="233" t="s">
        <v>147</v>
      </c>
      <c r="E132" s="40"/>
      <c r="F132" s="234" t="s">
        <v>1122</v>
      </c>
      <c r="G132" s="40"/>
      <c r="H132" s="40"/>
      <c r="I132" s="235"/>
      <c r="J132" s="40"/>
      <c r="K132" s="40"/>
      <c r="L132" s="44"/>
      <c r="M132" s="236"/>
      <c r="N132" s="237"/>
      <c r="O132" s="91"/>
      <c r="P132" s="91"/>
      <c r="Q132" s="91"/>
      <c r="R132" s="91"/>
      <c r="S132" s="91"/>
      <c r="T132" s="92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147</v>
      </c>
      <c r="AU132" s="17" t="s">
        <v>86</v>
      </c>
    </row>
    <row r="133" s="2" customFormat="1">
      <c r="A133" s="38"/>
      <c r="B133" s="39"/>
      <c r="C133" s="40"/>
      <c r="D133" s="238" t="s">
        <v>149</v>
      </c>
      <c r="E133" s="40"/>
      <c r="F133" s="239" t="s">
        <v>1123</v>
      </c>
      <c r="G133" s="40"/>
      <c r="H133" s="40"/>
      <c r="I133" s="235"/>
      <c r="J133" s="40"/>
      <c r="K133" s="40"/>
      <c r="L133" s="44"/>
      <c r="M133" s="236"/>
      <c r="N133" s="237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149</v>
      </c>
      <c r="AU133" s="17" t="s">
        <v>86</v>
      </c>
    </row>
    <row r="134" s="14" customFormat="1">
      <c r="A134" s="14"/>
      <c r="B134" s="250"/>
      <c r="C134" s="251"/>
      <c r="D134" s="233" t="s">
        <v>177</v>
      </c>
      <c r="E134" s="252" t="s">
        <v>1</v>
      </c>
      <c r="F134" s="253" t="s">
        <v>1124</v>
      </c>
      <c r="G134" s="251"/>
      <c r="H134" s="254">
        <v>535.96000000000004</v>
      </c>
      <c r="I134" s="255"/>
      <c r="J134" s="251"/>
      <c r="K134" s="251"/>
      <c r="L134" s="256"/>
      <c r="M134" s="257"/>
      <c r="N134" s="258"/>
      <c r="O134" s="258"/>
      <c r="P134" s="258"/>
      <c r="Q134" s="258"/>
      <c r="R134" s="258"/>
      <c r="S134" s="258"/>
      <c r="T134" s="259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0" t="s">
        <v>177</v>
      </c>
      <c r="AU134" s="260" t="s">
        <v>86</v>
      </c>
      <c r="AV134" s="14" t="s">
        <v>86</v>
      </c>
      <c r="AW134" s="14" t="s">
        <v>32</v>
      </c>
      <c r="AX134" s="14" t="s">
        <v>76</v>
      </c>
      <c r="AY134" s="260" t="s">
        <v>138</v>
      </c>
    </row>
    <row r="135" s="15" customFormat="1">
      <c r="A135" s="15"/>
      <c r="B135" s="261"/>
      <c r="C135" s="262"/>
      <c r="D135" s="233" t="s">
        <v>177</v>
      </c>
      <c r="E135" s="263" t="s">
        <v>1</v>
      </c>
      <c r="F135" s="264" t="s">
        <v>180</v>
      </c>
      <c r="G135" s="262"/>
      <c r="H135" s="265">
        <v>535.96000000000004</v>
      </c>
      <c r="I135" s="266"/>
      <c r="J135" s="262"/>
      <c r="K135" s="262"/>
      <c r="L135" s="267"/>
      <c r="M135" s="268"/>
      <c r="N135" s="269"/>
      <c r="O135" s="269"/>
      <c r="P135" s="269"/>
      <c r="Q135" s="269"/>
      <c r="R135" s="269"/>
      <c r="S135" s="269"/>
      <c r="T135" s="270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71" t="s">
        <v>177</v>
      </c>
      <c r="AU135" s="271" t="s">
        <v>86</v>
      </c>
      <c r="AV135" s="15" t="s">
        <v>145</v>
      </c>
      <c r="AW135" s="15" t="s">
        <v>32</v>
      </c>
      <c r="AX135" s="15" t="s">
        <v>84</v>
      </c>
      <c r="AY135" s="271" t="s">
        <v>138</v>
      </c>
    </row>
    <row r="136" s="2" customFormat="1" ht="24.15" customHeight="1">
      <c r="A136" s="38"/>
      <c r="B136" s="39"/>
      <c r="C136" s="272" t="s">
        <v>139</v>
      </c>
      <c r="D136" s="272" t="s">
        <v>229</v>
      </c>
      <c r="E136" s="273" t="s">
        <v>1125</v>
      </c>
      <c r="F136" s="274" t="s">
        <v>1126</v>
      </c>
      <c r="G136" s="275" t="s">
        <v>911</v>
      </c>
      <c r="H136" s="276">
        <v>589.55600000000004</v>
      </c>
      <c r="I136" s="277"/>
      <c r="J136" s="278">
        <f>ROUND(I136*H136,2)</f>
        <v>0</v>
      </c>
      <c r="K136" s="279"/>
      <c r="L136" s="280"/>
      <c r="M136" s="281" t="s">
        <v>1</v>
      </c>
      <c r="N136" s="282" t="s">
        <v>41</v>
      </c>
      <c r="O136" s="91"/>
      <c r="P136" s="229">
        <f>O136*H136</f>
        <v>0</v>
      </c>
      <c r="Q136" s="229">
        <v>0.0035000000000000001</v>
      </c>
      <c r="R136" s="229">
        <f>Q136*H136</f>
        <v>2.0634460000000003</v>
      </c>
      <c r="S136" s="229">
        <v>0</v>
      </c>
      <c r="T136" s="230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31" t="s">
        <v>232</v>
      </c>
      <c r="AT136" s="231" t="s">
        <v>229</v>
      </c>
      <c r="AU136" s="231" t="s">
        <v>86</v>
      </c>
      <c r="AY136" s="17" t="s">
        <v>138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7" t="s">
        <v>84</v>
      </c>
      <c r="BK136" s="232">
        <f>ROUND(I136*H136,2)</f>
        <v>0</v>
      </c>
      <c r="BL136" s="17" t="s">
        <v>179</v>
      </c>
      <c r="BM136" s="231" t="s">
        <v>1127</v>
      </c>
    </row>
    <row r="137" s="2" customFormat="1">
      <c r="A137" s="38"/>
      <c r="B137" s="39"/>
      <c r="C137" s="40"/>
      <c r="D137" s="233" t="s">
        <v>147</v>
      </c>
      <c r="E137" s="40"/>
      <c r="F137" s="234" t="s">
        <v>1126</v>
      </c>
      <c r="G137" s="40"/>
      <c r="H137" s="40"/>
      <c r="I137" s="235"/>
      <c r="J137" s="40"/>
      <c r="K137" s="40"/>
      <c r="L137" s="44"/>
      <c r="M137" s="236"/>
      <c r="N137" s="237"/>
      <c r="O137" s="91"/>
      <c r="P137" s="91"/>
      <c r="Q137" s="91"/>
      <c r="R137" s="91"/>
      <c r="S137" s="91"/>
      <c r="T137" s="92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147</v>
      </c>
      <c r="AU137" s="17" t="s">
        <v>86</v>
      </c>
    </row>
    <row r="138" s="14" customFormat="1">
      <c r="A138" s="14"/>
      <c r="B138" s="250"/>
      <c r="C138" s="251"/>
      <c r="D138" s="233" t="s">
        <v>177</v>
      </c>
      <c r="E138" s="251"/>
      <c r="F138" s="253" t="s">
        <v>1128</v>
      </c>
      <c r="G138" s="251"/>
      <c r="H138" s="254">
        <v>589.55600000000004</v>
      </c>
      <c r="I138" s="255"/>
      <c r="J138" s="251"/>
      <c r="K138" s="251"/>
      <c r="L138" s="256"/>
      <c r="M138" s="257"/>
      <c r="N138" s="258"/>
      <c r="O138" s="258"/>
      <c r="P138" s="258"/>
      <c r="Q138" s="258"/>
      <c r="R138" s="258"/>
      <c r="S138" s="258"/>
      <c r="T138" s="259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0" t="s">
        <v>177</v>
      </c>
      <c r="AU138" s="260" t="s">
        <v>86</v>
      </c>
      <c r="AV138" s="14" t="s">
        <v>86</v>
      </c>
      <c r="AW138" s="14" t="s">
        <v>4</v>
      </c>
      <c r="AX138" s="14" t="s">
        <v>84</v>
      </c>
      <c r="AY138" s="260" t="s">
        <v>138</v>
      </c>
    </row>
    <row r="139" s="2" customFormat="1" ht="24.15" customHeight="1">
      <c r="A139" s="38"/>
      <c r="B139" s="39"/>
      <c r="C139" s="272" t="s">
        <v>145</v>
      </c>
      <c r="D139" s="272" t="s">
        <v>229</v>
      </c>
      <c r="E139" s="273" t="s">
        <v>1129</v>
      </c>
      <c r="F139" s="274" t="s">
        <v>1130</v>
      </c>
      <c r="G139" s="275" t="s">
        <v>911</v>
      </c>
      <c r="H139" s="276">
        <v>589.55600000000004</v>
      </c>
      <c r="I139" s="277"/>
      <c r="J139" s="278">
        <f>ROUND(I139*H139,2)</f>
        <v>0</v>
      </c>
      <c r="K139" s="279"/>
      <c r="L139" s="280"/>
      <c r="M139" s="281" t="s">
        <v>1</v>
      </c>
      <c r="N139" s="282" t="s">
        <v>41</v>
      </c>
      <c r="O139" s="91"/>
      <c r="P139" s="229">
        <f>O139*H139</f>
        <v>0</v>
      </c>
      <c r="Q139" s="229">
        <v>0.0052500000000000003</v>
      </c>
      <c r="R139" s="229">
        <f>Q139*H139</f>
        <v>3.0951690000000003</v>
      </c>
      <c r="S139" s="229">
        <v>0</v>
      </c>
      <c r="T139" s="230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31" t="s">
        <v>232</v>
      </c>
      <c r="AT139" s="231" t="s">
        <v>229</v>
      </c>
      <c r="AU139" s="231" t="s">
        <v>86</v>
      </c>
      <c r="AY139" s="17" t="s">
        <v>138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7" t="s">
        <v>84</v>
      </c>
      <c r="BK139" s="232">
        <f>ROUND(I139*H139,2)</f>
        <v>0</v>
      </c>
      <c r="BL139" s="17" t="s">
        <v>179</v>
      </c>
      <c r="BM139" s="231" t="s">
        <v>1131</v>
      </c>
    </row>
    <row r="140" s="2" customFormat="1">
      <c r="A140" s="38"/>
      <c r="B140" s="39"/>
      <c r="C140" s="40"/>
      <c r="D140" s="233" t="s">
        <v>147</v>
      </c>
      <c r="E140" s="40"/>
      <c r="F140" s="234" t="s">
        <v>1130</v>
      </c>
      <c r="G140" s="40"/>
      <c r="H140" s="40"/>
      <c r="I140" s="235"/>
      <c r="J140" s="40"/>
      <c r="K140" s="40"/>
      <c r="L140" s="44"/>
      <c r="M140" s="236"/>
      <c r="N140" s="237"/>
      <c r="O140" s="91"/>
      <c r="P140" s="91"/>
      <c r="Q140" s="91"/>
      <c r="R140" s="91"/>
      <c r="S140" s="91"/>
      <c r="T140" s="92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147</v>
      </c>
      <c r="AU140" s="17" t="s">
        <v>86</v>
      </c>
    </row>
    <row r="141" s="14" customFormat="1">
      <c r="A141" s="14"/>
      <c r="B141" s="250"/>
      <c r="C141" s="251"/>
      <c r="D141" s="233" t="s">
        <v>177</v>
      </c>
      <c r="E141" s="251"/>
      <c r="F141" s="253" t="s">
        <v>1128</v>
      </c>
      <c r="G141" s="251"/>
      <c r="H141" s="254">
        <v>589.55600000000004</v>
      </c>
      <c r="I141" s="255"/>
      <c r="J141" s="251"/>
      <c r="K141" s="251"/>
      <c r="L141" s="256"/>
      <c r="M141" s="257"/>
      <c r="N141" s="258"/>
      <c r="O141" s="258"/>
      <c r="P141" s="258"/>
      <c r="Q141" s="258"/>
      <c r="R141" s="258"/>
      <c r="S141" s="258"/>
      <c r="T141" s="259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0" t="s">
        <v>177</v>
      </c>
      <c r="AU141" s="260" t="s">
        <v>86</v>
      </c>
      <c r="AV141" s="14" t="s">
        <v>86</v>
      </c>
      <c r="AW141" s="14" t="s">
        <v>4</v>
      </c>
      <c r="AX141" s="14" t="s">
        <v>84</v>
      </c>
      <c r="AY141" s="260" t="s">
        <v>138</v>
      </c>
    </row>
    <row r="142" s="2" customFormat="1" ht="24.15" customHeight="1">
      <c r="A142" s="38"/>
      <c r="B142" s="39"/>
      <c r="C142" s="219" t="s">
        <v>171</v>
      </c>
      <c r="D142" s="219" t="s">
        <v>141</v>
      </c>
      <c r="E142" s="220" t="s">
        <v>1132</v>
      </c>
      <c r="F142" s="221" t="s">
        <v>1133</v>
      </c>
      <c r="G142" s="222" t="s">
        <v>911</v>
      </c>
      <c r="H142" s="223">
        <v>630.96000000000004</v>
      </c>
      <c r="I142" s="224"/>
      <c r="J142" s="225">
        <f>ROUND(I142*H142,2)</f>
        <v>0</v>
      </c>
      <c r="K142" s="226"/>
      <c r="L142" s="44"/>
      <c r="M142" s="227" t="s">
        <v>1</v>
      </c>
      <c r="N142" s="228" t="s">
        <v>41</v>
      </c>
      <c r="O142" s="91"/>
      <c r="P142" s="229">
        <f>O142*H142</f>
        <v>0</v>
      </c>
      <c r="Q142" s="229">
        <v>4.0000000000000003E-05</v>
      </c>
      <c r="R142" s="229">
        <f>Q142*H142</f>
        <v>0.025238400000000005</v>
      </c>
      <c r="S142" s="229">
        <v>0</v>
      </c>
      <c r="T142" s="230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31" t="s">
        <v>179</v>
      </c>
      <c r="AT142" s="231" t="s">
        <v>141</v>
      </c>
      <c r="AU142" s="231" t="s">
        <v>86</v>
      </c>
      <c r="AY142" s="17" t="s">
        <v>138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7" t="s">
        <v>84</v>
      </c>
      <c r="BK142" s="232">
        <f>ROUND(I142*H142,2)</f>
        <v>0</v>
      </c>
      <c r="BL142" s="17" t="s">
        <v>179</v>
      </c>
      <c r="BM142" s="231" t="s">
        <v>1134</v>
      </c>
    </row>
    <row r="143" s="2" customFormat="1">
      <c r="A143" s="38"/>
      <c r="B143" s="39"/>
      <c r="C143" s="40"/>
      <c r="D143" s="233" t="s">
        <v>147</v>
      </c>
      <c r="E143" s="40"/>
      <c r="F143" s="234" t="s">
        <v>1135</v>
      </c>
      <c r="G143" s="40"/>
      <c r="H143" s="40"/>
      <c r="I143" s="235"/>
      <c r="J143" s="40"/>
      <c r="K143" s="40"/>
      <c r="L143" s="44"/>
      <c r="M143" s="236"/>
      <c r="N143" s="237"/>
      <c r="O143" s="91"/>
      <c r="P143" s="91"/>
      <c r="Q143" s="91"/>
      <c r="R143" s="91"/>
      <c r="S143" s="91"/>
      <c r="T143" s="92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147</v>
      </c>
      <c r="AU143" s="17" t="s">
        <v>86</v>
      </c>
    </row>
    <row r="144" s="2" customFormat="1">
      <c r="A144" s="38"/>
      <c r="B144" s="39"/>
      <c r="C144" s="40"/>
      <c r="D144" s="238" t="s">
        <v>149</v>
      </c>
      <c r="E144" s="40"/>
      <c r="F144" s="239" t="s">
        <v>1136</v>
      </c>
      <c r="G144" s="40"/>
      <c r="H144" s="40"/>
      <c r="I144" s="235"/>
      <c r="J144" s="40"/>
      <c r="K144" s="40"/>
      <c r="L144" s="44"/>
      <c r="M144" s="236"/>
      <c r="N144" s="237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149</v>
      </c>
      <c r="AU144" s="17" t="s">
        <v>86</v>
      </c>
    </row>
    <row r="145" s="2" customFormat="1" ht="37.8" customHeight="1">
      <c r="A145" s="38"/>
      <c r="B145" s="39"/>
      <c r="C145" s="272" t="s">
        <v>157</v>
      </c>
      <c r="D145" s="272" t="s">
        <v>229</v>
      </c>
      <c r="E145" s="273" t="s">
        <v>1137</v>
      </c>
      <c r="F145" s="274" t="s">
        <v>1138</v>
      </c>
      <c r="G145" s="275" t="s">
        <v>911</v>
      </c>
      <c r="H145" s="276">
        <v>662.50800000000004</v>
      </c>
      <c r="I145" s="277"/>
      <c r="J145" s="278">
        <f>ROUND(I145*H145,2)</f>
        <v>0</v>
      </c>
      <c r="K145" s="279"/>
      <c r="L145" s="280"/>
      <c r="M145" s="281" t="s">
        <v>1</v>
      </c>
      <c r="N145" s="282" t="s">
        <v>41</v>
      </c>
      <c r="O145" s="91"/>
      <c r="P145" s="229">
        <f>O145*H145</f>
        <v>0</v>
      </c>
      <c r="Q145" s="229">
        <v>0.00014999999999999999</v>
      </c>
      <c r="R145" s="229">
        <f>Q145*H145</f>
        <v>0.099376199999999998</v>
      </c>
      <c r="S145" s="229">
        <v>0</v>
      </c>
      <c r="T145" s="230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31" t="s">
        <v>232</v>
      </c>
      <c r="AT145" s="231" t="s">
        <v>229</v>
      </c>
      <c r="AU145" s="231" t="s">
        <v>86</v>
      </c>
      <c r="AY145" s="17" t="s">
        <v>138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7" t="s">
        <v>84</v>
      </c>
      <c r="BK145" s="232">
        <f>ROUND(I145*H145,2)</f>
        <v>0</v>
      </c>
      <c r="BL145" s="17" t="s">
        <v>179</v>
      </c>
      <c r="BM145" s="231" t="s">
        <v>1139</v>
      </c>
    </row>
    <row r="146" s="2" customFormat="1">
      <c r="A146" s="38"/>
      <c r="B146" s="39"/>
      <c r="C146" s="40"/>
      <c r="D146" s="233" t="s">
        <v>147</v>
      </c>
      <c r="E146" s="40"/>
      <c r="F146" s="234" t="s">
        <v>1138</v>
      </c>
      <c r="G146" s="40"/>
      <c r="H146" s="40"/>
      <c r="I146" s="235"/>
      <c r="J146" s="40"/>
      <c r="K146" s="40"/>
      <c r="L146" s="44"/>
      <c r="M146" s="236"/>
      <c r="N146" s="237"/>
      <c r="O146" s="91"/>
      <c r="P146" s="91"/>
      <c r="Q146" s="91"/>
      <c r="R146" s="91"/>
      <c r="S146" s="91"/>
      <c r="T146" s="92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147</v>
      </c>
      <c r="AU146" s="17" t="s">
        <v>86</v>
      </c>
    </row>
    <row r="147" s="2" customFormat="1" ht="16.5" customHeight="1">
      <c r="A147" s="38"/>
      <c r="B147" s="39"/>
      <c r="C147" s="219" t="s">
        <v>189</v>
      </c>
      <c r="D147" s="219" t="s">
        <v>141</v>
      </c>
      <c r="E147" s="220" t="s">
        <v>1140</v>
      </c>
      <c r="F147" s="221" t="s">
        <v>1141</v>
      </c>
      <c r="G147" s="222" t="s">
        <v>911</v>
      </c>
      <c r="H147" s="223">
        <v>630.96000000000004</v>
      </c>
      <c r="I147" s="224"/>
      <c r="J147" s="225">
        <f>ROUND(I147*H147,2)</f>
        <v>0</v>
      </c>
      <c r="K147" s="226"/>
      <c r="L147" s="44"/>
      <c r="M147" s="227" t="s">
        <v>1</v>
      </c>
      <c r="N147" s="228" t="s">
        <v>41</v>
      </c>
      <c r="O147" s="91"/>
      <c r="P147" s="229">
        <f>O147*H147</f>
        <v>0</v>
      </c>
      <c r="Q147" s="229">
        <v>0.00080999999999999996</v>
      </c>
      <c r="R147" s="229">
        <f>Q147*H147</f>
        <v>0.51107760000000002</v>
      </c>
      <c r="S147" s="229">
        <v>0</v>
      </c>
      <c r="T147" s="230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231" t="s">
        <v>179</v>
      </c>
      <c r="AT147" s="231" t="s">
        <v>141</v>
      </c>
      <c r="AU147" s="231" t="s">
        <v>86</v>
      </c>
      <c r="AY147" s="17" t="s">
        <v>138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7" t="s">
        <v>84</v>
      </c>
      <c r="BK147" s="232">
        <f>ROUND(I147*H147,2)</f>
        <v>0</v>
      </c>
      <c r="BL147" s="17" t="s">
        <v>179</v>
      </c>
      <c r="BM147" s="231" t="s">
        <v>1142</v>
      </c>
    </row>
    <row r="148" s="2" customFormat="1">
      <c r="A148" s="38"/>
      <c r="B148" s="39"/>
      <c r="C148" s="40"/>
      <c r="D148" s="233" t="s">
        <v>147</v>
      </c>
      <c r="E148" s="40"/>
      <c r="F148" s="234" t="s">
        <v>1143</v>
      </c>
      <c r="G148" s="40"/>
      <c r="H148" s="40"/>
      <c r="I148" s="235"/>
      <c r="J148" s="40"/>
      <c r="K148" s="40"/>
      <c r="L148" s="44"/>
      <c r="M148" s="236"/>
      <c r="N148" s="237"/>
      <c r="O148" s="91"/>
      <c r="P148" s="91"/>
      <c r="Q148" s="91"/>
      <c r="R148" s="91"/>
      <c r="S148" s="91"/>
      <c r="T148" s="92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7" t="s">
        <v>147</v>
      </c>
      <c r="AU148" s="17" t="s">
        <v>86</v>
      </c>
    </row>
    <row r="149" s="2" customFormat="1">
      <c r="A149" s="38"/>
      <c r="B149" s="39"/>
      <c r="C149" s="40"/>
      <c r="D149" s="238" t="s">
        <v>149</v>
      </c>
      <c r="E149" s="40"/>
      <c r="F149" s="239" t="s">
        <v>1144</v>
      </c>
      <c r="G149" s="40"/>
      <c r="H149" s="40"/>
      <c r="I149" s="235"/>
      <c r="J149" s="40"/>
      <c r="K149" s="40"/>
      <c r="L149" s="44"/>
      <c r="M149" s="236"/>
      <c r="N149" s="237"/>
      <c r="O149" s="91"/>
      <c r="P149" s="91"/>
      <c r="Q149" s="91"/>
      <c r="R149" s="91"/>
      <c r="S149" s="91"/>
      <c r="T149" s="92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149</v>
      </c>
      <c r="AU149" s="17" t="s">
        <v>86</v>
      </c>
    </row>
    <row r="150" s="2" customFormat="1" ht="24.15" customHeight="1">
      <c r="A150" s="38"/>
      <c r="B150" s="39"/>
      <c r="C150" s="219" t="s">
        <v>186</v>
      </c>
      <c r="D150" s="219" t="s">
        <v>141</v>
      </c>
      <c r="E150" s="220" t="s">
        <v>1145</v>
      </c>
      <c r="F150" s="221" t="s">
        <v>1146</v>
      </c>
      <c r="G150" s="222" t="s">
        <v>192</v>
      </c>
      <c r="H150" s="223">
        <v>6.9820000000000002</v>
      </c>
      <c r="I150" s="224"/>
      <c r="J150" s="225">
        <f>ROUND(I150*H150,2)</f>
        <v>0</v>
      </c>
      <c r="K150" s="226"/>
      <c r="L150" s="44"/>
      <c r="M150" s="227" t="s">
        <v>1</v>
      </c>
      <c r="N150" s="228" t="s">
        <v>41</v>
      </c>
      <c r="O150" s="91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31" t="s">
        <v>179</v>
      </c>
      <c r="AT150" s="231" t="s">
        <v>141</v>
      </c>
      <c r="AU150" s="231" t="s">
        <v>86</v>
      </c>
      <c r="AY150" s="17" t="s">
        <v>138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7" t="s">
        <v>84</v>
      </c>
      <c r="BK150" s="232">
        <f>ROUND(I150*H150,2)</f>
        <v>0</v>
      </c>
      <c r="BL150" s="17" t="s">
        <v>179</v>
      </c>
      <c r="BM150" s="231" t="s">
        <v>1147</v>
      </c>
    </row>
    <row r="151" s="2" customFormat="1">
      <c r="A151" s="38"/>
      <c r="B151" s="39"/>
      <c r="C151" s="40"/>
      <c r="D151" s="233" t="s">
        <v>147</v>
      </c>
      <c r="E151" s="40"/>
      <c r="F151" s="234" t="s">
        <v>1148</v>
      </c>
      <c r="G151" s="40"/>
      <c r="H151" s="40"/>
      <c r="I151" s="235"/>
      <c r="J151" s="40"/>
      <c r="K151" s="40"/>
      <c r="L151" s="44"/>
      <c r="M151" s="236"/>
      <c r="N151" s="237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147</v>
      </c>
      <c r="AU151" s="17" t="s">
        <v>86</v>
      </c>
    </row>
    <row r="152" s="2" customFormat="1">
      <c r="A152" s="38"/>
      <c r="B152" s="39"/>
      <c r="C152" s="40"/>
      <c r="D152" s="238" t="s">
        <v>149</v>
      </c>
      <c r="E152" s="40"/>
      <c r="F152" s="239" t="s">
        <v>1149</v>
      </c>
      <c r="G152" s="40"/>
      <c r="H152" s="40"/>
      <c r="I152" s="235"/>
      <c r="J152" s="40"/>
      <c r="K152" s="40"/>
      <c r="L152" s="44"/>
      <c r="M152" s="236"/>
      <c r="N152" s="237"/>
      <c r="O152" s="91"/>
      <c r="P152" s="91"/>
      <c r="Q152" s="91"/>
      <c r="R152" s="91"/>
      <c r="S152" s="91"/>
      <c r="T152" s="92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149</v>
      </c>
      <c r="AU152" s="17" t="s">
        <v>86</v>
      </c>
    </row>
    <row r="153" s="12" customFormat="1" ht="22.8" customHeight="1">
      <c r="A153" s="12"/>
      <c r="B153" s="203"/>
      <c r="C153" s="204"/>
      <c r="D153" s="205" t="s">
        <v>75</v>
      </c>
      <c r="E153" s="217" t="s">
        <v>1150</v>
      </c>
      <c r="F153" s="217" t="s">
        <v>1151</v>
      </c>
      <c r="G153" s="204"/>
      <c r="H153" s="204"/>
      <c r="I153" s="207"/>
      <c r="J153" s="218">
        <f>BK153</f>
        <v>0</v>
      </c>
      <c r="K153" s="204"/>
      <c r="L153" s="209"/>
      <c r="M153" s="210"/>
      <c r="N153" s="211"/>
      <c r="O153" s="211"/>
      <c r="P153" s="212">
        <f>SUM(P154:P161)</f>
        <v>0</v>
      </c>
      <c r="Q153" s="211"/>
      <c r="R153" s="212">
        <f>SUM(R154:R161)</f>
        <v>5.2416888000000004</v>
      </c>
      <c r="S153" s="211"/>
      <c r="T153" s="213">
        <f>SUM(T154:T161)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14" t="s">
        <v>86</v>
      </c>
      <c r="AT153" s="215" t="s">
        <v>75</v>
      </c>
      <c r="AU153" s="215" t="s">
        <v>84</v>
      </c>
      <c r="AY153" s="214" t="s">
        <v>138</v>
      </c>
      <c r="BK153" s="216">
        <f>SUM(BK154:BK161)</f>
        <v>0</v>
      </c>
    </row>
    <row r="154" s="2" customFormat="1" ht="24.15" customHeight="1">
      <c r="A154" s="38"/>
      <c r="B154" s="39"/>
      <c r="C154" s="219" t="s">
        <v>169</v>
      </c>
      <c r="D154" s="219" t="s">
        <v>141</v>
      </c>
      <c r="E154" s="220" t="s">
        <v>1152</v>
      </c>
      <c r="F154" s="221" t="s">
        <v>1153</v>
      </c>
      <c r="G154" s="222" t="s">
        <v>911</v>
      </c>
      <c r="H154" s="223">
        <v>535.96000000000004</v>
      </c>
      <c r="I154" s="224"/>
      <c r="J154" s="225">
        <f>ROUND(I154*H154,2)</f>
        <v>0</v>
      </c>
      <c r="K154" s="226"/>
      <c r="L154" s="44"/>
      <c r="M154" s="227" t="s">
        <v>1</v>
      </c>
      <c r="N154" s="228" t="s">
        <v>41</v>
      </c>
      <c r="O154" s="91"/>
      <c r="P154" s="229">
        <f>O154*H154</f>
        <v>0</v>
      </c>
      <c r="Q154" s="229">
        <v>0.0097800000000000005</v>
      </c>
      <c r="R154" s="229">
        <f>Q154*H154</f>
        <v>5.2416888000000004</v>
      </c>
      <c r="S154" s="229">
        <v>0</v>
      </c>
      <c r="T154" s="230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31" t="s">
        <v>179</v>
      </c>
      <c r="AT154" s="231" t="s">
        <v>141</v>
      </c>
      <c r="AU154" s="231" t="s">
        <v>86</v>
      </c>
      <c r="AY154" s="17" t="s">
        <v>138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7" t="s">
        <v>84</v>
      </c>
      <c r="BK154" s="232">
        <f>ROUND(I154*H154,2)</f>
        <v>0</v>
      </c>
      <c r="BL154" s="17" t="s">
        <v>179</v>
      </c>
      <c r="BM154" s="231" t="s">
        <v>1154</v>
      </c>
    </row>
    <row r="155" s="2" customFormat="1">
      <c r="A155" s="38"/>
      <c r="B155" s="39"/>
      <c r="C155" s="40"/>
      <c r="D155" s="233" t="s">
        <v>147</v>
      </c>
      <c r="E155" s="40"/>
      <c r="F155" s="234" t="s">
        <v>1155</v>
      </c>
      <c r="G155" s="40"/>
      <c r="H155" s="40"/>
      <c r="I155" s="235"/>
      <c r="J155" s="40"/>
      <c r="K155" s="40"/>
      <c r="L155" s="44"/>
      <c r="M155" s="236"/>
      <c r="N155" s="237"/>
      <c r="O155" s="91"/>
      <c r="P155" s="91"/>
      <c r="Q155" s="91"/>
      <c r="R155" s="91"/>
      <c r="S155" s="91"/>
      <c r="T155" s="92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147</v>
      </c>
      <c r="AU155" s="17" t="s">
        <v>86</v>
      </c>
    </row>
    <row r="156" s="2" customFormat="1">
      <c r="A156" s="38"/>
      <c r="B156" s="39"/>
      <c r="C156" s="40"/>
      <c r="D156" s="238" t="s">
        <v>149</v>
      </c>
      <c r="E156" s="40"/>
      <c r="F156" s="239" t="s">
        <v>1156</v>
      </c>
      <c r="G156" s="40"/>
      <c r="H156" s="40"/>
      <c r="I156" s="235"/>
      <c r="J156" s="40"/>
      <c r="K156" s="40"/>
      <c r="L156" s="44"/>
      <c r="M156" s="236"/>
      <c r="N156" s="237"/>
      <c r="O156" s="91"/>
      <c r="P156" s="91"/>
      <c r="Q156" s="91"/>
      <c r="R156" s="91"/>
      <c r="S156" s="91"/>
      <c r="T156" s="92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149</v>
      </c>
      <c r="AU156" s="17" t="s">
        <v>86</v>
      </c>
    </row>
    <row r="157" s="14" customFormat="1">
      <c r="A157" s="14"/>
      <c r="B157" s="250"/>
      <c r="C157" s="251"/>
      <c r="D157" s="233" t="s">
        <v>177</v>
      </c>
      <c r="E157" s="252" t="s">
        <v>1</v>
      </c>
      <c r="F157" s="253" t="s">
        <v>1124</v>
      </c>
      <c r="G157" s="251"/>
      <c r="H157" s="254">
        <v>535.96000000000004</v>
      </c>
      <c r="I157" s="255"/>
      <c r="J157" s="251"/>
      <c r="K157" s="251"/>
      <c r="L157" s="256"/>
      <c r="M157" s="257"/>
      <c r="N157" s="258"/>
      <c r="O157" s="258"/>
      <c r="P157" s="258"/>
      <c r="Q157" s="258"/>
      <c r="R157" s="258"/>
      <c r="S157" s="258"/>
      <c r="T157" s="259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0" t="s">
        <v>177</v>
      </c>
      <c r="AU157" s="260" t="s">
        <v>86</v>
      </c>
      <c r="AV157" s="14" t="s">
        <v>86</v>
      </c>
      <c r="AW157" s="14" t="s">
        <v>32</v>
      </c>
      <c r="AX157" s="14" t="s">
        <v>76</v>
      </c>
      <c r="AY157" s="260" t="s">
        <v>138</v>
      </c>
    </row>
    <row r="158" s="15" customFormat="1">
      <c r="A158" s="15"/>
      <c r="B158" s="261"/>
      <c r="C158" s="262"/>
      <c r="D158" s="233" t="s">
        <v>177</v>
      </c>
      <c r="E158" s="263" t="s">
        <v>1</v>
      </c>
      <c r="F158" s="264" t="s">
        <v>180</v>
      </c>
      <c r="G158" s="262"/>
      <c r="H158" s="265">
        <v>535.96000000000004</v>
      </c>
      <c r="I158" s="266"/>
      <c r="J158" s="262"/>
      <c r="K158" s="262"/>
      <c r="L158" s="267"/>
      <c r="M158" s="268"/>
      <c r="N158" s="269"/>
      <c r="O158" s="269"/>
      <c r="P158" s="269"/>
      <c r="Q158" s="269"/>
      <c r="R158" s="269"/>
      <c r="S158" s="269"/>
      <c r="T158" s="270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1" t="s">
        <v>177</v>
      </c>
      <c r="AU158" s="271" t="s">
        <v>86</v>
      </c>
      <c r="AV158" s="15" t="s">
        <v>145</v>
      </c>
      <c r="AW158" s="15" t="s">
        <v>32</v>
      </c>
      <c r="AX158" s="15" t="s">
        <v>84</v>
      </c>
      <c r="AY158" s="271" t="s">
        <v>138</v>
      </c>
    </row>
    <row r="159" s="2" customFormat="1" ht="24.15" customHeight="1">
      <c r="A159" s="38"/>
      <c r="B159" s="39"/>
      <c r="C159" s="219" t="s">
        <v>207</v>
      </c>
      <c r="D159" s="219" t="s">
        <v>141</v>
      </c>
      <c r="E159" s="220" t="s">
        <v>1157</v>
      </c>
      <c r="F159" s="221" t="s">
        <v>1158</v>
      </c>
      <c r="G159" s="222" t="s">
        <v>192</v>
      </c>
      <c r="H159" s="223">
        <v>5.242</v>
      </c>
      <c r="I159" s="224"/>
      <c r="J159" s="225">
        <f>ROUND(I159*H159,2)</f>
        <v>0</v>
      </c>
      <c r="K159" s="226"/>
      <c r="L159" s="44"/>
      <c r="M159" s="227" t="s">
        <v>1</v>
      </c>
      <c r="N159" s="228" t="s">
        <v>41</v>
      </c>
      <c r="O159" s="91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31" t="s">
        <v>179</v>
      </c>
      <c r="AT159" s="231" t="s">
        <v>141</v>
      </c>
      <c r="AU159" s="231" t="s">
        <v>86</v>
      </c>
      <c r="AY159" s="17" t="s">
        <v>138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7" t="s">
        <v>84</v>
      </c>
      <c r="BK159" s="232">
        <f>ROUND(I159*H159,2)</f>
        <v>0</v>
      </c>
      <c r="BL159" s="17" t="s">
        <v>179</v>
      </c>
      <c r="BM159" s="231" t="s">
        <v>1159</v>
      </c>
    </row>
    <row r="160" s="2" customFormat="1">
      <c r="A160" s="38"/>
      <c r="B160" s="39"/>
      <c r="C160" s="40"/>
      <c r="D160" s="233" t="s">
        <v>147</v>
      </c>
      <c r="E160" s="40"/>
      <c r="F160" s="234" t="s">
        <v>1160</v>
      </c>
      <c r="G160" s="40"/>
      <c r="H160" s="40"/>
      <c r="I160" s="235"/>
      <c r="J160" s="40"/>
      <c r="K160" s="40"/>
      <c r="L160" s="44"/>
      <c r="M160" s="236"/>
      <c r="N160" s="237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147</v>
      </c>
      <c r="AU160" s="17" t="s">
        <v>86</v>
      </c>
    </row>
    <row r="161" s="2" customFormat="1">
      <c r="A161" s="38"/>
      <c r="B161" s="39"/>
      <c r="C161" s="40"/>
      <c r="D161" s="238" t="s">
        <v>149</v>
      </c>
      <c r="E161" s="40"/>
      <c r="F161" s="239" t="s">
        <v>1161</v>
      </c>
      <c r="G161" s="40"/>
      <c r="H161" s="40"/>
      <c r="I161" s="235"/>
      <c r="J161" s="40"/>
      <c r="K161" s="40"/>
      <c r="L161" s="44"/>
      <c r="M161" s="236"/>
      <c r="N161" s="237"/>
      <c r="O161" s="91"/>
      <c r="P161" s="91"/>
      <c r="Q161" s="91"/>
      <c r="R161" s="91"/>
      <c r="S161" s="91"/>
      <c r="T161" s="92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149</v>
      </c>
      <c r="AU161" s="17" t="s">
        <v>86</v>
      </c>
    </row>
    <row r="162" s="12" customFormat="1" ht="25.92" customHeight="1">
      <c r="A162" s="12"/>
      <c r="B162" s="203"/>
      <c r="C162" s="204"/>
      <c r="D162" s="205" t="s">
        <v>75</v>
      </c>
      <c r="E162" s="206" t="s">
        <v>982</v>
      </c>
      <c r="F162" s="206" t="s">
        <v>1162</v>
      </c>
      <c r="G162" s="204"/>
      <c r="H162" s="204"/>
      <c r="I162" s="207"/>
      <c r="J162" s="208">
        <f>BK162</f>
        <v>0</v>
      </c>
      <c r="K162" s="204"/>
      <c r="L162" s="209"/>
      <c r="M162" s="210"/>
      <c r="N162" s="211"/>
      <c r="O162" s="211"/>
      <c r="P162" s="212">
        <f>P163+P167+P171</f>
        <v>0</v>
      </c>
      <c r="Q162" s="211"/>
      <c r="R162" s="212">
        <f>R163+R167+R171</f>
        <v>0</v>
      </c>
      <c r="S162" s="211"/>
      <c r="T162" s="213">
        <f>T163+T167+T171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14" t="s">
        <v>171</v>
      </c>
      <c r="AT162" s="215" t="s">
        <v>75</v>
      </c>
      <c r="AU162" s="215" t="s">
        <v>76</v>
      </c>
      <c r="AY162" s="214" t="s">
        <v>138</v>
      </c>
      <c r="BK162" s="216">
        <f>BK163+BK167+BK171</f>
        <v>0</v>
      </c>
    </row>
    <row r="163" s="12" customFormat="1" ht="22.8" customHeight="1">
      <c r="A163" s="12"/>
      <c r="B163" s="203"/>
      <c r="C163" s="204"/>
      <c r="D163" s="205" t="s">
        <v>75</v>
      </c>
      <c r="E163" s="217" t="s">
        <v>1163</v>
      </c>
      <c r="F163" s="217" t="s">
        <v>1164</v>
      </c>
      <c r="G163" s="204"/>
      <c r="H163" s="204"/>
      <c r="I163" s="207"/>
      <c r="J163" s="218">
        <f>BK163</f>
        <v>0</v>
      </c>
      <c r="K163" s="204"/>
      <c r="L163" s="209"/>
      <c r="M163" s="210"/>
      <c r="N163" s="211"/>
      <c r="O163" s="211"/>
      <c r="P163" s="212">
        <f>SUM(P164:P166)</f>
        <v>0</v>
      </c>
      <c r="Q163" s="211"/>
      <c r="R163" s="212">
        <f>SUM(R164:R166)</f>
        <v>0</v>
      </c>
      <c r="S163" s="211"/>
      <c r="T163" s="213">
        <f>SUM(T164:T166)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4" t="s">
        <v>171</v>
      </c>
      <c r="AT163" s="215" t="s">
        <v>75</v>
      </c>
      <c r="AU163" s="215" t="s">
        <v>84</v>
      </c>
      <c r="AY163" s="214" t="s">
        <v>138</v>
      </c>
      <c r="BK163" s="216">
        <f>SUM(BK164:BK166)</f>
        <v>0</v>
      </c>
    </row>
    <row r="164" s="2" customFormat="1" ht="16.5" customHeight="1">
      <c r="A164" s="38"/>
      <c r="B164" s="39"/>
      <c r="C164" s="219" t="s">
        <v>217</v>
      </c>
      <c r="D164" s="219" t="s">
        <v>141</v>
      </c>
      <c r="E164" s="220" t="s">
        <v>1165</v>
      </c>
      <c r="F164" s="221" t="s">
        <v>1164</v>
      </c>
      <c r="G164" s="222" t="s">
        <v>943</v>
      </c>
      <c r="H164" s="223">
        <v>1</v>
      </c>
      <c r="I164" s="224"/>
      <c r="J164" s="225">
        <f>ROUND(I164*H164,2)</f>
        <v>0</v>
      </c>
      <c r="K164" s="226"/>
      <c r="L164" s="44"/>
      <c r="M164" s="227" t="s">
        <v>1</v>
      </c>
      <c r="N164" s="228" t="s">
        <v>41</v>
      </c>
      <c r="O164" s="91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31" t="s">
        <v>1166</v>
      </c>
      <c r="AT164" s="231" t="s">
        <v>141</v>
      </c>
      <c r="AU164" s="231" t="s">
        <v>86</v>
      </c>
      <c r="AY164" s="17" t="s">
        <v>138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7" t="s">
        <v>84</v>
      </c>
      <c r="BK164" s="232">
        <f>ROUND(I164*H164,2)</f>
        <v>0</v>
      </c>
      <c r="BL164" s="17" t="s">
        <v>1166</v>
      </c>
      <c r="BM164" s="231" t="s">
        <v>1167</v>
      </c>
    </row>
    <row r="165" s="2" customFormat="1">
      <c r="A165" s="38"/>
      <c r="B165" s="39"/>
      <c r="C165" s="40"/>
      <c r="D165" s="233" t="s">
        <v>147</v>
      </c>
      <c r="E165" s="40"/>
      <c r="F165" s="234" t="s">
        <v>1164</v>
      </c>
      <c r="G165" s="40"/>
      <c r="H165" s="40"/>
      <c r="I165" s="235"/>
      <c r="J165" s="40"/>
      <c r="K165" s="40"/>
      <c r="L165" s="44"/>
      <c r="M165" s="236"/>
      <c r="N165" s="237"/>
      <c r="O165" s="91"/>
      <c r="P165" s="91"/>
      <c r="Q165" s="91"/>
      <c r="R165" s="91"/>
      <c r="S165" s="91"/>
      <c r="T165" s="92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147</v>
      </c>
      <c r="AU165" s="17" t="s">
        <v>86</v>
      </c>
    </row>
    <row r="166" s="2" customFormat="1">
      <c r="A166" s="38"/>
      <c r="B166" s="39"/>
      <c r="C166" s="40"/>
      <c r="D166" s="238" t="s">
        <v>149</v>
      </c>
      <c r="E166" s="40"/>
      <c r="F166" s="239" t="s">
        <v>1168</v>
      </c>
      <c r="G166" s="40"/>
      <c r="H166" s="40"/>
      <c r="I166" s="235"/>
      <c r="J166" s="40"/>
      <c r="K166" s="40"/>
      <c r="L166" s="44"/>
      <c r="M166" s="236"/>
      <c r="N166" s="237"/>
      <c r="O166" s="91"/>
      <c r="P166" s="91"/>
      <c r="Q166" s="91"/>
      <c r="R166" s="91"/>
      <c r="S166" s="91"/>
      <c r="T166" s="92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T166" s="17" t="s">
        <v>149</v>
      </c>
      <c r="AU166" s="17" t="s">
        <v>86</v>
      </c>
    </row>
    <row r="167" s="12" customFormat="1" ht="22.8" customHeight="1">
      <c r="A167" s="12"/>
      <c r="B167" s="203"/>
      <c r="C167" s="204"/>
      <c r="D167" s="205" t="s">
        <v>75</v>
      </c>
      <c r="E167" s="217" t="s">
        <v>1169</v>
      </c>
      <c r="F167" s="217" t="s">
        <v>1170</v>
      </c>
      <c r="G167" s="204"/>
      <c r="H167" s="204"/>
      <c r="I167" s="207"/>
      <c r="J167" s="218">
        <f>BK167</f>
        <v>0</v>
      </c>
      <c r="K167" s="204"/>
      <c r="L167" s="209"/>
      <c r="M167" s="210"/>
      <c r="N167" s="211"/>
      <c r="O167" s="211"/>
      <c r="P167" s="212">
        <f>SUM(P168:P170)</f>
        <v>0</v>
      </c>
      <c r="Q167" s="211"/>
      <c r="R167" s="212">
        <f>SUM(R168:R170)</f>
        <v>0</v>
      </c>
      <c r="S167" s="211"/>
      <c r="T167" s="213">
        <f>SUM(T168:T170)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4" t="s">
        <v>171</v>
      </c>
      <c r="AT167" s="215" t="s">
        <v>75</v>
      </c>
      <c r="AU167" s="215" t="s">
        <v>84</v>
      </c>
      <c r="AY167" s="214" t="s">
        <v>138</v>
      </c>
      <c r="BK167" s="216">
        <f>SUM(BK168:BK170)</f>
        <v>0</v>
      </c>
    </row>
    <row r="168" s="2" customFormat="1" ht="16.5" customHeight="1">
      <c r="A168" s="38"/>
      <c r="B168" s="39"/>
      <c r="C168" s="219" t="s">
        <v>8</v>
      </c>
      <c r="D168" s="219" t="s">
        <v>141</v>
      </c>
      <c r="E168" s="220" t="s">
        <v>1171</v>
      </c>
      <c r="F168" s="221" t="s">
        <v>1170</v>
      </c>
      <c r="G168" s="222" t="s">
        <v>943</v>
      </c>
      <c r="H168" s="223">
        <v>1</v>
      </c>
      <c r="I168" s="224"/>
      <c r="J168" s="225">
        <f>ROUND(I168*H168,2)</f>
        <v>0</v>
      </c>
      <c r="K168" s="226"/>
      <c r="L168" s="44"/>
      <c r="M168" s="227" t="s">
        <v>1</v>
      </c>
      <c r="N168" s="228" t="s">
        <v>41</v>
      </c>
      <c r="O168" s="91"/>
      <c r="P168" s="229">
        <f>O168*H168</f>
        <v>0</v>
      </c>
      <c r="Q168" s="229">
        <v>0</v>
      </c>
      <c r="R168" s="229">
        <f>Q168*H168</f>
        <v>0</v>
      </c>
      <c r="S168" s="229">
        <v>0</v>
      </c>
      <c r="T168" s="230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31" t="s">
        <v>1166</v>
      </c>
      <c r="AT168" s="231" t="s">
        <v>141</v>
      </c>
      <c r="AU168" s="231" t="s">
        <v>86</v>
      </c>
      <c r="AY168" s="17" t="s">
        <v>138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7" t="s">
        <v>84</v>
      </c>
      <c r="BK168" s="232">
        <f>ROUND(I168*H168,2)</f>
        <v>0</v>
      </c>
      <c r="BL168" s="17" t="s">
        <v>1166</v>
      </c>
      <c r="BM168" s="231" t="s">
        <v>1172</v>
      </c>
    </row>
    <row r="169" s="2" customFormat="1">
      <c r="A169" s="38"/>
      <c r="B169" s="39"/>
      <c r="C169" s="40"/>
      <c r="D169" s="233" t="s">
        <v>147</v>
      </c>
      <c r="E169" s="40"/>
      <c r="F169" s="234" t="s">
        <v>1170</v>
      </c>
      <c r="G169" s="40"/>
      <c r="H169" s="40"/>
      <c r="I169" s="235"/>
      <c r="J169" s="40"/>
      <c r="K169" s="40"/>
      <c r="L169" s="44"/>
      <c r="M169" s="236"/>
      <c r="N169" s="237"/>
      <c r="O169" s="91"/>
      <c r="P169" s="91"/>
      <c r="Q169" s="91"/>
      <c r="R169" s="91"/>
      <c r="S169" s="91"/>
      <c r="T169" s="92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147</v>
      </c>
      <c r="AU169" s="17" t="s">
        <v>86</v>
      </c>
    </row>
    <row r="170" s="2" customFormat="1">
      <c r="A170" s="38"/>
      <c r="B170" s="39"/>
      <c r="C170" s="40"/>
      <c r="D170" s="238" t="s">
        <v>149</v>
      </c>
      <c r="E170" s="40"/>
      <c r="F170" s="239" t="s">
        <v>1173</v>
      </c>
      <c r="G170" s="40"/>
      <c r="H170" s="40"/>
      <c r="I170" s="235"/>
      <c r="J170" s="40"/>
      <c r="K170" s="40"/>
      <c r="L170" s="44"/>
      <c r="M170" s="236"/>
      <c r="N170" s="237"/>
      <c r="O170" s="91"/>
      <c r="P170" s="91"/>
      <c r="Q170" s="91"/>
      <c r="R170" s="91"/>
      <c r="S170" s="91"/>
      <c r="T170" s="92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T170" s="17" t="s">
        <v>149</v>
      </c>
      <c r="AU170" s="17" t="s">
        <v>86</v>
      </c>
    </row>
    <row r="171" s="12" customFormat="1" ht="22.8" customHeight="1">
      <c r="A171" s="12"/>
      <c r="B171" s="203"/>
      <c r="C171" s="204"/>
      <c r="D171" s="205" t="s">
        <v>75</v>
      </c>
      <c r="E171" s="217" t="s">
        <v>1174</v>
      </c>
      <c r="F171" s="217" t="s">
        <v>1175</v>
      </c>
      <c r="G171" s="204"/>
      <c r="H171" s="204"/>
      <c r="I171" s="207"/>
      <c r="J171" s="218">
        <f>BK171</f>
        <v>0</v>
      </c>
      <c r="K171" s="204"/>
      <c r="L171" s="209"/>
      <c r="M171" s="210"/>
      <c r="N171" s="211"/>
      <c r="O171" s="211"/>
      <c r="P171" s="212">
        <f>SUM(P172:P174)</f>
        <v>0</v>
      </c>
      <c r="Q171" s="211"/>
      <c r="R171" s="212">
        <f>SUM(R172:R174)</f>
        <v>0</v>
      </c>
      <c r="S171" s="211"/>
      <c r="T171" s="213">
        <f>SUM(T172:T174)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14" t="s">
        <v>171</v>
      </c>
      <c r="AT171" s="215" t="s">
        <v>75</v>
      </c>
      <c r="AU171" s="215" t="s">
        <v>84</v>
      </c>
      <c r="AY171" s="214" t="s">
        <v>138</v>
      </c>
      <c r="BK171" s="216">
        <f>SUM(BK172:BK174)</f>
        <v>0</v>
      </c>
    </row>
    <row r="172" s="2" customFormat="1" ht="16.5" customHeight="1">
      <c r="A172" s="38"/>
      <c r="B172" s="39"/>
      <c r="C172" s="219" t="s">
        <v>234</v>
      </c>
      <c r="D172" s="219" t="s">
        <v>141</v>
      </c>
      <c r="E172" s="220" t="s">
        <v>1176</v>
      </c>
      <c r="F172" s="221" t="s">
        <v>1175</v>
      </c>
      <c r="G172" s="222" t="s">
        <v>943</v>
      </c>
      <c r="H172" s="223">
        <v>1</v>
      </c>
      <c r="I172" s="224"/>
      <c r="J172" s="225">
        <f>ROUND(I172*H172,2)</f>
        <v>0</v>
      </c>
      <c r="K172" s="226"/>
      <c r="L172" s="44"/>
      <c r="M172" s="227" t="s">
        <v>1</v>
      </c>
      <c r="N172" s="228" t="s">
        <v>41</v>
      </c>
      <c r="O172" s="91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31" t="s">
        <v>1166</v>
      </c>
      <c r="AT172" s="231" t="s">
        <v>141</v>
      </c>
      <c r="AU172" s="231" t="s">
        <v>86</v>
      </c>
      <c r="AY172" s="17" t="s">
        <v>138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7" t="s">
        <v>84</v>
      </c>
      <c r="BK172" s="232">
        <f>ROUND(I172*H172,2)</f>
        <v>0</v>
      </c>
      <c r="BL172" s="17" t="s">
        <v>1166</v>
      </c>
      <c r="BM172" s="231" t="s">
        <v>1177</v>
      </c>
    </row>
    <row r="173" s="2" customFormat="1">
      <c r="A173" s="38"/>
      <c r="B173" s="39"/>
      <c r="C173" s="40"/>
      <c r="D173" s="233" t="s">
        <v>147</v>
      </c>
      <c r="E173" s="40"/>
      <c r="F173" s="234" t="s">
        <v>1175</v>
      </c>
      <c r="G173" s="40"/>
      <c r="H173" s="40"/>
      <c r="I173" s="235"/>
      <c r="J173" s="40"/>
      <c r="K173" s="40"/>
      <c r="L173" s="44"/>
      <c r="M173" s="236"/>
      <c r="N173" s="237"/>
      <c r="O173" s="91"/>
      <c r="P173" s="91"/>
      <c r="Q173" s="91"/>
      <c r="R173" s="91"/>
      <c r="S173" s="91"/>
      <c r="T173" s="92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T173" s="17" t="s">
        <v>147</v>
      </c>
      <c r="AU173" s="17" t="s">
        <v>86</v>
      </c>
    </row>
    <row r="174" s="2" customFormat="1">
      <c r="A174" s="38"/>
      <c r="B174" s="39"/>
      <c r="C174" s="40"/>
      <c r="D174" s="238" t="s">
        <v>149</v>
      </c>
      <c r="E174" s="40"/>
      <c r="F174" s="239" t="s">
        <v>1178</v>
      </c>
      <c r="G174" s="40"/>
      <c r="H174" s="40"/>
      <c r="I174" s="235"/>
      <c r="J174" s="40"/>
      <c r="K174" s="40"/>
      <c r="L174" s="44"/>
      <c r="M174" s="283"/>
      <c r="N174" s="284"/>
      <c r="O174" s="285"/>
      <c r="P174" s="285"/>
      <c r="Q174" s="285"/>
      <c r="R174" s="285"/>
      <c r="S174" s="285"/>
      <c r="T174" s="286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149</v>
      </c>
      <c r="AU174" s="17" t="s">
        <v>86</v>
      </c>
    </row>
    <row r="175" s="2" customFormat="1" ht="6.96" customHeight="1">
      <c r="A175" s="38"/>
      <c r="B175" s="66"/>
      <c r="C175" s="67"/>
      <c r="D175" s="67"/>
      <c r="E175" s="67"/>
      <c r="F175" s="67"/>
      <c r="G175" s="67"/>
      <c r="H175" s="67"/>
      <c r="I175" s="67"/>
      <c r="J175" s="67"/>
      <c r="K175" s="67"/>
      <c r="L175" s="44"/>
      <c r="M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</row>
  </sheetData>
  <sheetProtection sheet="1" autoFilter="0" formatColumns="0" formatRows="0" objects="1" scenarios="1" spinCount="100000" saltValue="Zu65okPLpN+GgbyPgzs18WDUW5j0lJq2fIWjt7ypRkjEP0BEzM63O09yu95GfoO5eRtNZwIu6y+il6MDQwgFvQ==" hashValue="oSQEu/LxuIwmvTaG5xyHXxZgO05JVs9QMh4jQ84j4+d5jjggXVIWl4rRZaNIKjB1kn0FCmlyyDRATqK2g2AfOQ==" algorithmName="SHA-512" password="CC35"/>
  <autoFilter ref="C122:K17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hyperlinks>
    <hyperlink ref="F128" r:id="rId1" display="https://podminky.urs.cz/item/CS_URS_2025_02/713114512"/>
    <hyperlink ref="F133" r:id="rId2" display="https://podminky.urs.cz/item/CS_URS_2025_02/713121121"/>
    <hyperlink ref="F144" r:id="rId3" display="https://podminky.urs.cz/item/CS_URS_2025_02/713121131"/>
    <hyperlink ref="F149" r:id="rId4" display="https://podminky.urs.cz/item/CS_URS_2025_02/713122111"/>
    <hyperlink ref="F152" r:id="rId5" display="https://podminky.urs.cz/item/CS_URS_2025_02/998713123"/>
    <hyperlink ref="F156" r:id="rId6" display="https://podminky.urs.cz/item/CS_URS_2025_02/762511223"/>
    <hyperlink ref="F161" r:id="rId7" display="https://podminky.urs.cz/item/CS_URS_2025_02/998762123"/>
    <hyperlink ref="F166" r:id="rId8" display="https://podminky.urs.cz/item/CS_URS_2025_02/030001000"/>
    <hyperlink ref="F170" r:id="rId9" display="https://podminky.urs.cz/item/CS_URS_2025_02/060001000"/>
    <hyperlink ref="F174" r:id="rId10" display="https://podminky.urs.cz/item/CS_URS_2025_02/07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DESKTOP-7OOU1CD\Pavel Krajovsky</dc:creator>
  <cp:lastModifiedBy>DESKTOP-7OOU1CD\Pavel Krajovsky</cp:lastModifiedBy>
  <dcterms:created xsi:type="dcterms:W3CDTF">2025-10-02T07:12:37Z</dcterms:created>
  <dcterms:modified xsi:type="dcterms:W3CDTF">2025-10-02T07:12:46Z</dcterms:modified>
</cp:coreProperties>
</file>