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_Jobs\2024\Peter Mark s.r.o\DS Ústí nad Labem – PD evakuační výtahy\odevzdáno 2026_03_12\"/>
    </mc:Choice>
  </mc:AlternateContent>
  <xr:revisionPtr revIDLastSave="0" documentId="8_{16FDD550-3495-4C07-99F6-969277BBD661}" xr6:coauthVersionLast="47" xr6:coauthVersionMax="47" xr10:uidLastSave="{00000000-0000-0000-0000-000000000000}"/>
  <bookViews>
    <workbookView xWindow="38280" yWindow="-120" windowWidth="38640" windowHeight="211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01 D.1.1a Pol" sheetId="12" r:id="rId4"/>
    <sheet name="SO 01 D.1.1b Pol" sheetId="13" r:id="rId5"/>
    <sheet name="SO 01 D.1.1c Pol" sheetId="14" r:id="rId6"/>
    <sheet name="SO 01 D.1.1d Pol" sheetId="15" r:id="rId7"/>
    <sheet name="SO 01 D.1.4.4a Pol" sheetId="16" r:id="rId8"/>
    <sheet name="SO 01 D.1.4.4b Pol" sheetId="17" r:id="rId9"/>
    <sheet name="SO 01 D.1.4.4c Pol" sheetId="18" r:id="rId10"/>
    <sheet name="SO 01 D.1.4.4d Pol" sheetId="19" r:id="rId11"/>
  </sheets>
  <externalReferences>
    <externalReference r:id="rId12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01 D.1.1a Pol'!$1:$7</definedName>
    <definedName name="_xlnm.Print_Titles" localSheetId="4">'SO 01 D.1.1b Pol'!$1:$7</definedName>
    <definedName name="_xlnm.Print_Titles" localSheetId="5">'SO 01 D.1.1c Pol'!$1:$7</definedName>
    <definedName name="_xlnm.Print_Titles" localSheetId="6">'SO 01 D.1.1d Pol'!$1:$7</definedName>
    <definedName name="_xlnm.Print_Titles" localSheetId="7">'SO 01 D.1.4.4a Pol'!$1:$7</definedName>
    <definedName name="_xlnm.Print_Titles" localSheetId="8">'SO 01 D.1.4.4b Pol'!$1:$7</definedName>
    <definedName name="_xlnm.Print_Titles" localSheetId="9">'SO 01 D.1.4.4c Pol'!$1:$7</definedName>
    <definedName name="_xlnm.Print_Titles" localSheetId="10">'SO 01 D.1.4.4d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01 D.1.1a Pol'!$A$1:$Y$99</definedName>
    <definedName name="_xlnm.Print_Area" localSheetId="4">'SO 01 D.1.1b Pol'!$A$1:$Y$99</definedName>
    <definedName name="_xlnm.Print_Area" localSheetId="5">'SO 01 D.1.1c Pol'!$A$1:$Y$99</definedName>
    <definedName name="_xlnm.Print_Area" localSheetId="6">'SO 01 D.1.1d Pol'!$A$1:$Y$100</definedName>
    <definedName name="_xlnm.Print_Area" localSheetId="7">'SO 01 D.1.4.4a Pol'!$A$1:$Y$103</definedName>
    <definedName name="_xlnm.Print_Area" localSheetId="8">'SO 01 D.1.4.4b Pol'!$A$1:$Y$101</definedName>
    <definedName name="_xlnm.Print_Area" localSheetId="9">'SO 01 D.1.4.4c Pol'!$A$1:$Y$101</definedName>
    <definedName name="_xlnm.Print_Area" localSheetId="10">'SO 01 D.1.4.4d Pol'!$A$1:$Y$102</definedName>
    <definedName name="_xlnm.Print_Area" localSheetId="1">Stavba!$A$1:$J$123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22" i="1" l="1"/>
  <c r="I20" i="1" s="1"/>
  <c r="I121" i="1"/>
  <c r="I19" i="1" s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G49" i="1"/>
  <c r="F49" i="1"/>
  <c r="H49" i="1" s="1"/>
  <c r="I49" i="1" s="1"/>
  <c r="G48" i="1"/>
  <c r="H48" i="1" s="1"/>
  <c r="I48" i="1" s="1"/>
  <c r="F48" i="1"/>
  <c r="G47" i="1"/>
  <c r="F47" i="1"/>
  <c r="G46" i="1"/>
  <c r="F46" i="1"/>
  <c r="G45" i="1"/>
  <c r="F45" i="1"/>
  <c r="H45" i="1" s="1"/>
  <c r="I45" i="1" s="1"/>
  <c r="G44" i="1"/>
  <c r="H44" i="1" s="1"/>
  <c r="I44" i="1" s="1"/>
  <c r="F44" i="1"/>
  <c r="G43" i="1"/>
  <c r="F43" i="1"/>
  <c r="G42" i="1"/>
  <c r="F42" i="1"/>
  <c r="G41" i="1"/>
  <c r="F41" i="1"/>
  <c r="G39" i="1"/>
  <c r="F39" i="1"/>
  <c r="G101" i="19"/>
  <c r="G9" i="19"/>
  <c r="G8" i="19" s="1"/>
  <c r="I9" i="19"/>
  <c r="I8" i="19" s="1"/>
  <c r="K9" i="19"/>
  <c r="K8" i="19" s="1"/>
  <c r="O9" i="19"/>
  <c r="O8" i="19" s="1"/>
  <c r="Q9" i="19"/>
  <c r="V9" i="19"/>
  <c r="G11" i="19"/>
  <c r="I11" i="19"/>
  <c r="K11" i="19"/>
  <c r="M11" i="19"/>
  <c r="O11" i="19"/>
  <c r="Q11" i="19"/>
  <c r="V11" i="19"/>
  <c r="G13" i="19"/>
  <c r="M13" i="19" s="1"/>
  <c r="I13" i="19"/>
  <c r="K13" i="19"/>
  <c r="O13" i="19"/>
  <c r="Q13" i="19"/>
  <c r="V13" i="19"/>
  <c r="G15" i="19"/>
  <c r="I15" i="19"/>
  <c r="K15" i="19"/>
  <c r="M15" i="19"/>
  <c r="O15" i="19"/>
  <c r="Q15" i="19"/>
  <c r="V15" i="19"/>
  <c r="G17" i="19"/>
  <c r="M17" i="19" s="1"/>
  <c r="I17" i="19"/>
  <c r="K17" i="19"/>
  <c r="O17" i="19"/>
  <c r="Q17" i="19"/>
  <c r="V17" i="19"/>
  <c r="V8" i="19" s="1"/>
  <c r="G19" i="19"/>
  <c r="M19" i="19" s="1"/>
  <c r="I19" i="19"/>
  <c r="K19" i="19"/>
  <c r="O19" i="19"/>
  <c r="Q19" i="19"/>
  <c r="V19" i="19"/>
  <c r="G21" i="19"/>
  <c r="I21" i="19"/>
  <c r="K21" i="19"/>
  <c r="M21" i="19"/>
  <c r="O21" i="19"/>
  <c r="Q21" i="19"/>
  <c r="Q8" i="19" s="1"/>
  <c r="V21" i="19"/>
  <c r="G22" i="19"/>
  <c r="M22" i="19" s="1"/>
  <c r="I22" i="19"/>
  <c r="K22" i="19"/>
  <c r="O22" i="19"/>
  <c r="Q22" i="19"/>
  <c r="V22" i="19"/>
  <c r="G24" i="19"/>
  <c r="I24" i="19"/>
  <c r="K24" i="19"/>
  <c r="M24" i="19"/>
  <c r="O24" i="19"/>
  <c r="Q24" i="19"/>
  <c r="V24" i="19"/>
  <c r="G26" i="19"/>
  <c r="M26" i="19" s="1"/>
  <c r="I26" i="19"/>
  <c r="K26" i="19"/>
  <c r="O26" i="19"/>
  <c r="Q26" i="19"/>
  <c r="V26" i="19"/>
  <c r="G28" i="19"/>
  <c r="M28" i="19" s="1"/>
  <c r="I28" i="19"/>
  <c r="K28" i="19"/>
  <c r="O28" i="19"/>
  <c r="Q28" i="19"/>
  <c r="V28" i="19"/>
  <c r="G30" i="19"/>
  <c r="M30" i="19" s="1"/>
  <c r="I30" i="19"/>
  <c r="K30" i="19"/>
  <c r="O30" i="19"/>
  <c r="Q30" i="19"/>
  <c r="V30" i="19"/>
  <c r="G32" i="19"/>
  <c r="M32" i="19" s="1"/>
  <c r="I32" i="19"/>
  <c r="K32" i="19"/>
  <c r="O32" i="19"/>
  <c r="Q32" i="19"/>
  <c r="V32" i="19"/>
  <c r="G34" i="19"/>
  <c r="I34" i="19"/>
  <c r="K34" i="19"/>
  <c r="M34" i="19"/>
  <c r="O34" i="19"/>
  <c r="Q34" i="19"/>
  <c r="V34" i="19"/>
  <c r="G35" i="19"/>
  <c r="M35" i="19" s="1"/>
  <c r="I35" i="19"/>
  <c r="K35" i="19"/>
  <c r="O35" i="19"/>
  <c r="Q35" i="19"/>
  <c r="V35" i="19"/>
  <c r="G36" i="19"/>
  <c r="I36" i="19"/>
  <c r="K36" i="19"/>
  <c r="M36" i="19"/>
  <c r="O36" i="19"/>
  <c r="Q36" i="19"/>
  <c r="V36" i="19"/>
  <c r="G38" i="19"/>
  <c r="M38" i="19" s="1"/>
  <c r="I38" i="19"/>
  <c r="I37" i="19" s="1"/>
  <c r="K38" i="19"/>
  <c r="K37" i="19" s="1"/>
  <c r="O38" i="19"/>
  <c r="O37" i="19" s="1"/>
  <c r="Q38" i="19"/>
  <c r="Q37" i="19" s="1"/>
  <c r="V38" i="19"/>
  <c r="G39" i="19"/>
  <c r="I39" i="19"/>
  <c r="K39" i="19"/>
  <c r="M39" i="19"/>
  <c r="O39" i="19"/>
  <c r="Q39" i="19"/>
  <c r="V39" i="19"/>
  <c r="G40" i="19"/>
  <c r="M40" i="19" s="1"/>
  <c r="I40" i="19"/>
  <c r="K40" i="19"/>
  <c r="O40" i="19"/>
  <c r="Q40" i="19"/>
  <c r="V40" i="19"/>
  <c r="G42" i="19"/>
  <c r="I42" i="19"/>
  <c r="K42" i="19"/>
  <c r="M42" i="19"/>
  <c r="O42" i="19"/>
  <c r="Q42" i="19"/>
  <c r="V42" i="19"/>
  <c r="G44" i="19"/>
  <c r="M44" i="19" s="1"/>
  <c r="I44" i="19"/>
  <c r="K44" i="19"/>
  <c r="O44" i="19"/>
  <c r="Q44" i="19"/>
  <c r="V44" i="19"/>
  <c r="G45" i="19"/>
  <c r="M45" i="19" s="1"/>
  <c r="I45" i="19"/>
  <c r="K45" i="19"/>
  <c r="O45" i="19"/>
  <c r="Q45" i="19"/>
  <c r="V45" i="19"/>
  <c r="G47" i="19"/>
  <c r="M47" i="19" s="1"/>
  <c r="I47" i="19"/>
  <c r="K47" i="19"/>
  <c r="O47" i="19"/>
  <c r="Q47" i="19"/>
  <c r="V47" i="19"/>
  <c r="V37" i="19" s="1"/>
  <c r="G49" i="19"/>
  <c r="M49" i="19" s="1"/>
  <c r="I49" i="19"/>
  <c r="K49" i="19"/>
  <c r="O49" i="19"/>
  <c r="Q49" i="19"/>
  <c r="V49" i="19"/>
  <c r="G51" i="19"/>
  <c r="I51" i="19"/>
  <c r="K51" i="19"/>
  <c r="M51" i="19"/>
  <c r="O51" i="19"/>
  <c r="Q51" i="19"/>
  <c r="V51" i="19"/>
  <c r="G52" i="19"/>
  <c r="M52" i="19" s="1"/>
  <c r="I52" i="19"/>
  <c r="K52" i="19"/>
  <c r="O52" i="19"/>
  <c r="Q52" i="19"/>
  <c r="V52" i="19"/>
  <c r="G53" i="19"/>
  <c r="I53" i="19"/>
  <c r="K53" i="19"/>
  <c r="M53" i="19"/>
  <c r="O53" i="19"/>
  <c r="Q53" i="19"/>
  <c r="V53" i="19"/>
  <c r="G55" i="19"/>
  <c r="M55" i="19" s="1"/>
  <c r="I55" i="19"/>
  <c r="K55" i="19"/>
  <c r="O55" i="19"/>
  <c r="Q55" i="19"/>
  <c r="V55" i="19"/>
  <c r="G57" i="19"/>
  <c r="M57" i="19" s="1"/>
  <c r="I57" i="19"/>
  <c r="K57" i="19"/>
  <c r="O57" i="19"/>
  <c r="Q57" i="19"/>
  <c r="V57" i="19"/>
  <c r="G60" i="19"/>
  <c r="I60" i="19"/>
  <c r="K60" i="19"/>
  <c r="M60" i="19"/>
  <c r="O60" i="19"/>
  <c r="Q60" i="19"/>
  <c r="V60" i="19"/>
  <c r="G63" i="19"/>
  <c r="M63" i="19" s="1"/>
  <c r="I63" i="19"/>
  <c r="K63" i="19"/>
  <c r="O63" i="19"/>
  <c r="Q63" i="19"/>
  <c r="V63" i="19"/>
  <c r="G66" i="19"/>
  <c r="I66" i="19"/>
  <c r="K66" i="19"/>
  <c r="M66" i="19"/>
  <c r="O66" i="19"/>
  <c r="Q66" i="19"/>
  <c r="V66" i="19"/>
  <c r="G69" i="19"/>
  <c r="M69" i="19" s="1"/>
  <c r="I69" i="19"/>
  <c r="K69" i="19"/>
  <c r="O69" i="19"/>
  <c r="Q69" i="19"/>
  <c r="V69" i="19"/>
  <c r="G71" i="19"/>
  <c r="M71" i="19" s="1"/>
  <c r="I71" i="19"/>
  <c r="K71" i="19"/>
  <c r="O71" i="19"/>
  <c r="Q71" i="19"/>
  <c r="V71" i="19"/>
  <c r="G73" i="19"/>
  <c r="M73" i="19" s="1"/>
  <c r="I73" i="19"/>
  <c r="K73" i="19"/>
  <c r="O73" i="19"/>
  <c r="Q73" i="19"/>
  <c r="V73" i="19"/>
  <c r="G76" i="19"/>
  <c r="M76" i="19" s="1"/>
  <c r="I76" i="19"/>
  <c r="K76" i="19"/>
  <c r="O76" i="19"/>
  <c r="Q76" i="19"/>
  <c r="V76" i="19"/>
  <c r="G78" i="19"/>
  <c r="I78" i="19"/>
  <c r="K78" i="19"/>
  <c r="M78" i="19"/>
  <c r="O78" i="19"/>
  <c r="Q78" i="19"/>
  <c r="V78" i="19"/>
  <c r="G79" i="19"/>
  <c r="M79" i="19" s="1"/>
  <c r="I79" i="19"/>
  <c r="K79" i="19"/>
  <c r="O79" i="19"/>
  <c r="Q79" i="19"/>
  <c r="V79" i="19"/>
  <c r="G80" i="19"/>
  <c r="I80" i="19"/>
  <c r="K80" i="19"/>
  <c r="M80" i="19"/>
  <c r="O80" i="19"/>
  <c r="Q80" i="19"/>
  <c r="V80" i="19"/>
  <c r="G82" i="19"/>
  <c r="M82" i="19" s="1"/>
  <c r="I82" i="19"/>
  <c r="K82" i="19"/>
  <c r="O82" i="19"/>
  <c r="Q82" i="19"/>
  <c r="V82" i="19"/>
  <c r="G84" i="19"/>
  <c r="M84" i="19" s="1"/>
  <c r="I84" i="19"/>
  <c r="K84" i="19"/>
  <c r="O84" i="19"/>
  <c r="Q84" i="19"/>
  <c r="V84" i="19"/>
  <c r="G86" i="19"/>
  <c r="I86" i="19"/>
  <c r="K86" i="19"/>
  <c r="M86" i="19"/>
  <c r="O86" i="19"/>
  <c r="Q86" i="19"/>
  <c r="V86" i="19"/>
  <c r="G88" i="19"/>
  <c r="M88" i="19" s="1"/>
  <c r="I88" i="19"/>
  <c r="K88" i="19"/>
  <c r="O88" i="19"/>
  <c r="Q88" i="19"/>
  <c r="V88" i="19"/>
  <c r="G90" i="19"/>
  <c r="I90" i="19"/>
  <c r="K90" i="19"/>
  <c r="M90" i="19"/>
  <c r="O90" i="19"/>
  <c r="Q90" i="19"/>
  <c r="V90" i="19"/>
  <c r="G92" i="19"/>
  <c r="M92" i="19" s="1"/>
  <c r="I92" i="19"/>
  <c r="K92" i="19"/>
  <c r="O92" i="19"/>
  <c r="Q92" i="19"/>
  <c r="V92" i="19"/>
  <c r="G95" i="19"/>
  <c r="I95" i="19"/>
  <c r="K95" i="19"/>
  <c r="M95" i="19"/>
  <c r="O95" i="19"/>
  <c r="Q95" i="19"/>
  <c r="V95" i="19"/>
  <c r="G98" i="19"/>
  <c r="M98" i="19" s="1"/>
  <c r="I98" i="19"/>
  <c r="K98" i="19"/>
  <c r="O98" i="19"/>
  <c r="Q98" i="19"/>
  <c r="V98" i="19"/>
  <c r="G99" i="19"/>
  <c r="M99" i="19" s="1"/>
  <c r="I99" i="19"/>
  <c r="K99" i="19"/>
  <c r="O99" i="19"/>
  <c r="Q99" i="19"/>
  <c r="V99" i="19"/>
  <c r="AF101" i="19"/>
  <c r="G100" i="18"/>
  <c r="G9" i="18"/>
  <c r="I9" i="18"/>
  <c r="K9" i="18"/>
  <c r="K8" i="18" s="1"/>
  <c r="M9" i="18"/>
  <c r="O9" i="18"/>
  <c r="O8" i="18" s="1"/>
  <c r="Q9" i="18"/>
  <c r="Q8" i="18" s="1"/>
  <c r="V9" i="18"/>
  <c r="V8" i="18" s="1"/>
  <c r="G11" i="18"/>
  <c r="I11" i="18"/>
  <c r="K11" i="18"/>
  <c r="M11" i="18"/>
  <c r="O11" i="18"/>
  <c r="Q11" i="18"/>
  <c r="V11" i="18"/>
  <c r="G13" i="18"/>
  <c r="AE100" i="18" s="1"/>
  <c r="I13" i="18"/>
  <c r="I8" i="18" s="1"/>
  <c r="K13" i="18"/>
  <c r="M13" i="18"/>
  <c r="O13" i="18"/>
  <c r="Q13" i="18"/>
  <c r="V13" i="18"/>
  <c r="G15" i="18"/>
  <c r="I15" i="18"/>
  <c r="K15" i="18"/>
  <c r="M15" i="18"/>
  <c r="O15" i="18"/>
  <c r="Q15" i="18"/>
  <c r="V15" i="18"/>
  <c r="G17" i="18"/>
  <c r="G8" i="18" s="1"/>
  <c r="I17" i="18"/>
  <c r="K17" i="18"/>
  <c r="O17" i="18"/>
  <c r="Q17" i="18"/>
  <c r="V17" i="18"/>
  <c r="G19" i="18"/>
  <c r="I19" i="18"/>
  <c r="K19" i="18"/>
  <c r="M19" i="18"/>
  <c r="O19" i="18"/>
  <c r="Q19" i="18"/>
  <c r="V19" i="18"/>
  <c r="G21" i="18"/>
  <c r="M21" i="18" s="1"/>
  <c r="I21" i="18"/>
  <c r="K21" i="18"/>
  <c r="O21" i="18"/>
  <c r="Q21" i="18"/>
  <c r="V21" i="18"/>
  <c r="G22" i="18"/>
  <c r="I22" i="18"/>
  <c r="K22" i="18"/>
  <c r="M22" i="18"/>
  <c r="O22" i="18"/>
  <c r="Q22" i="18"/>
  <c r="V22" i="18"/>
  <c r="G24" i="18"/>
  <c r="I24" i="18"/>
  <c r="K24" i="18"/>
  <c r="M24" i="18"/>
  <c r="O24" i="18"/>
  <c r="Q24" i="18"/>
  <c r="V24" i="18"/>
  <c r="G26" i="18"/>
  <c r="M26" i="18" s="1"/>
  <c r="I26" i="18"/>
  <c r="K26" i="18"/>
  <c r="O26" i="18"/>
  <c r="Q26" i="18"/>
  <c r="V26" i="18"/>
  <c r="G27" i="18"/>
  <c r="I27" i="18"/>
  <c r="K27" i="18"/>
  <c r="M27" i="18"/>
  <c r="O27" i="18"/>
  <c r="Q27" i="18"/>
  <c r="V27" i="18"/>
  <c r="G29" i="18"/>
  <c r="M29" i="18" s="1"/>
  <c r="I29" i="18"/>
  <c r="K29" i="18"/>
  <c r="O29" i="18"/>
  <c r="Q29" i="18"/>
  <c r="V29" i="18"/>
  <c r="G31" i="18"/>
  <c r="I31" i="18"/>
  <c r="K31" i="18"/>
  <c r="M31" i="18"/>
  <c r="O31" i="18"/>
  <c r="Q31" i="18"/>
  <c r="V31" i="18"/>
  <c r="G33" i="18"/>
  <c r="I33" i="18"/>
  <c r="K33" i="18"/>
  <c r="M33" i="18"/>
  <c r="O33" i="18"/>
  <c r="Q33" i="18"/>
  <c r="V33" i="18"/>
  <c r="G34" i="18"/>
  <c r="I34" i="18"/>
  <c r="K34" i="18"/>
  <c r="M34" i="18"/>
  <c r="O34" i="18"/>
  <c r="Q34" i="18"/>
  <c r="V34" i="18"/>
  <c r="G35" i="18"/>
  <c r="I35" i="18"/>
  <c r="K35" i="18"/>
  <c r="M35" i="18"/>
  <c r="O35" i="18"/>
  <c r="Q35" i="18"/>
  <c r="V35" i="18"/>
  <c r="G36" i="18"/>
  <c r="G37" i="18"/>
  <c r="I37" i="18"/>
  <c r="K37" i="18"/>
  <c r="M37" i="18"/>
  <c r="O37" i="18"/>
  <c r="O36" i="18" s="1"/>
  <c r="Q37" i="18"/>
  <c r="Q36" i="18" s="1"/>
  <c r="V37" i="18"/>
  <c r="V36" i="18" s="1"/>
  <c r="G38" i="18"/>
  <c r="M38" i="18" s="1"/>
  <c r="I38" i="18"/>
  <c r="K38" i="18"/>
  <c r="O38" i="18"/>
  <c r="Q38" i="18"/>
  <c r="V38" i="18"/>
  <c r="G39" i="18"/>
  <c r="I39" i="18"/>
  <c r="K39" i="18"/>
  <c r="K36" i="18" s="1"/>
  <c r="M39" i="18"/>
  <c r="O39" i="18"/>
  <c r="Q39" i="18"/>
  <c r="V39" i="18"/>
  <c r="G41" i="18"/>
  <c r="I41" i="18"/>
  <c r="K41" i="18"/>
  <c r="M41" i="18"/>
  <c r="O41" i="18"/>
  <c r="Q41" i="18"/>
  <c r="V41" i="18"/>
  <c r="G43" i="18"/>
  <c r="M43" i="18" s="1"/>
  <c r="I43" i="18"/>
  <c r="I36" i="18" s="1"/>
  <c r="K43" i="18"/>
  <c r="O43" i="18"/>
  <c r="Q43" i="18"/>
  <c r="V43" i="18"/>
  <c r="G44" i="18"/>
  <c r="I44" i="18"/>
  <c r="K44" i="18"/>
  <c r="M44" i="18"/>
  <c r="O44" i="18"/>
  <c r="Q44" i="18"/>
  <c r="V44" i="18"/>
  <c r="G46" i="18"/>
  <c r="M46" i="18" s="1"/>
  <c r="I46" i="18"/>
  <c r="K46" i="18"/>
  <c r="O46" i="18"/>
  <c r="Q46" i="18"/>
  <c r="V46" i="18"/>
  <c r="G48" i="18"/>
  <c r="I48" i="18"/>
  <c r="K48" i="18"/>
  <c r="M48" i="18"/>
  <c r="O48" i="18"/>
  <c r="Q48" i="18"/>
  <c r="V48" i="18"/>
  <c r="G50" i="18"/>
  <c r="I50" i="18"/>
  <c r="K50" i="18"/>
  <c r="M50" i="18"/>
  <c r="O50" i="18"/>
  <c r="Q50" i="18"/>
  <c r="V50" i="18"/>
  <c r="G51" i="18"/>
  <c r="I51" i="18"/>
  <c r="K51" i="18"/>
  <c r="M51" i="18"/>
  <c r="O51" i="18"/>
  <c r="Q51" i="18"/>
  <c r="V51" i="18"/>
  <c r="G52" i="18"/>
  <c r="I52" i="18"/>
  <c r="K52" i="18"/>
  <c r="M52" i="18"/>
  <c r="O52" i="18"/>
  <c r="Q52" i="18"/>
  <c r="V52" i="18"/>
  <c r="G54" i="18"/>
  <c r="M54" i="18" s="1"/>
  <c r="I54" i="18"/>
  <c r="K54" i="18"/>
  <c r="O54" i="18"/>
  <c r="Q54" i="18"/>
  <c r="V54" i="18"/>
  <c r="G56" i="18"/>
  <c r="I56" i="18"/>
  <c r="K56" i="18"/>
  <c r="M56" i="18"/>
  <c r="O56" i="18"/>
  <c r="Q56" i="18"/>
  <c r="V56" i="18"/>
  <c r="G59" i="18"/>
  <c r="M59" i="18" s="1"/>
  <c r="I59" i="18"/>
  <c r="K59" i="18"/>
  <c r="O59" i="18"/>
  <c r="Q59" i="18"/>
  <c r="V59" i="18"/>
  <c r="G62" i="18"/>
  <c r="I62" i="18"/>
  <c r="K62" i="18"/>
  <c r="M62" i="18"/>
  <c r="O62" i="18"/>
  <c r="Q62" i="18"/>
  <c r="V62" i="18"/>
  <c r="G65" i="18"/>
  <c r="I65" i="18"/>
  <c r="K65" i="18"/>
  <c r="M65" i="18"/>
  <c r="O65" i="18"/>
  <c r="Q65" i="18"/>
  <c r="V65" i="18"/>
  <c r="G68" i="18"/>
  <c r="M68" i="18" s="1"/>
  <c r="I68" i="18"/>
  <c r="K68" i="18"/>
  <c r="O68" i="18"/>
  <c r="Q68" i="18"/>
  <c r="V68" i="18"/>
  <c r="G70" i="18"/>
  <c r="I70" i="18"/>
  <c r="K70" i="18"/>
  <c r="M70" i="18"/>
  <c r="O70" i="18"/>
  <c r="Q70" i="18"/>
  <c r="V70" i="18"/>
  <c r="G72" i="18"/>
  <c r="M72" i="18" s="1"/>
  <c r="I72" i="18"/>
  <c r="K72" i="18"/>
  <c r="O72" i="18"/>
  <c r="Q72" i="18"/>
  <c r="V72" i="18"/>
  <c r="G75" i="18"/>
  <c r="I75" i="18"/>
  <c r="K75" i="18"/>
  <c r="M75" i="18"/>
  <c r="O75" i="18"/>
  <c r="Q75" i="18"/>
  <c r="V75" i="18"/>
  <c r="G77" i="18"/>
  <c r="I77" i="18"/>
  <c r="K77" i="18"/>
  <c r="M77" i="18"/>
  <c r="O77" i="18"/>
  <c r="Q77" i="18"/>
  <c r="V77" i="18"/>
  <c r="G78" i="18"/>
  <c r="I78" i="18"/>
  <c r="K78" i="18"/>
  <c r="M78" i="18"/>
  <c r="O78" i="18"/>
  <c r="Q78" i="18"/>
  <c r="V78" i="18"/>
  <c r="G79" i="18"/>
  <c r="I79" i="18"/>
  <c r="K79" i="18"/>
  <c r="M79" i="18"/>
  <c r="O79" i="18"/>
  <c r="Q79" i="18"/>
  <c r="V79" i="18"/>
  <c r="G81" i="18"/>
  <c r="M81" i="18" s="1"/>
  <c r="I81" i="18"/>
  <c r="K81" i="18"/>
  <c r="O81" i="18"/>
  <c r="Q81" i="18"/>
  <c r="V81" i="18"/>
  <c r="G83" i="18"/>
  <c r="I83" i="18"/>
  <c r="K83" i="18"/>
  <c r="M83" i="18"/>
  <c r="O83" i="18"/>
  <c r="Q83" i="18"/>
  <c r="V83" i="18"/>
  <c r="G85" i="18"/>
  <c r="M85" i="18" s="1"/>
  <c r="I85" i="18"/>
  <c r="K85" i="18"/>
  <c r="O85" i="18"/>
  <c r="Q85" i="18"/>
  <c r="V85" i="18"/>
  <c r="G87" i="18"/>
  <c r="I87" i="18"/>
  <c r="K87" i="18"/>
  <c r="M87" i="18"/>
  <c r="O87" i="18"/>
  <c r="Q87" i="18"/>
  <c r="V87" i="18"/>
  <c r="G89" i="18"/>
  <c r="I89" i="18"/>
  <c r="K89" i="18"/>
  <c r="M89" i="18"/>
  <c r="O89" i="18"/>
  <c r="Q89" i="18"/>
  <c r="V89" i="18"/>
  <c r="G91" i="18"/>
  <c r="M91" i="18" s="1"/>
  <c r="I91" i="18"/>
  <c r="K91" i="18"/>
  <c r="O91" i="18"/>
  <c r="Q91" i="18"/>
  <c r="V91" i="18"/>
  <c r="G94" i="18"/>
  <c r="I94" i="18"/>
  <c r="K94" i="18"/>
  <c r="M94" i="18"/>
  <c r="O94" i="18"/>
  <c r="Q94" i="18"/>
  <c r="V94" i="18"/>
  <c r="G97" i="18"/>
  <c r="M97" i="18" s="1"/>
  <c r="I97" i="18"/>
  <c r="K97" i="18"/>
  <c r="O97" i="18"/>
  <c r="Q97" i="18"/>
  <c r="V97" i="18"/>
  <c r="G98" i="18"/>
  <c r="I98" i="18"/>
  <c r="K98" i="18"/>
  <c r="M98" i="18"/>
  <c r="O98" i="18"/>
  <c r="Q98" i="18"/>
  <c r="V98" i="18"/>
  <c r="AF100" i="18"/>
  <c r="G100" i="17"/>
  <c r="G9" i="17"/>
  <c r="I9" i="17"/>
  <c r="I8" i="17" s="1"/>
  <c r="K9" i="17"/>
  <c r="K8" i="17" s="1"/>
  <c r="M9" i="17"/>
  <c r="O9" i="17"/>
  <c r="Q9" i="17"/>
  <c r="V9" i="17"/>
  <c r="V8" i="17" s="1"/>
  <c r="G11" i="17"/>
  <c r="I11" i="17"/>
  <c r="K11" i="17"/>
  <c r="M11" i="17"/>
  <c r="O11" i="17"/>
  <c r="Q11" i="17"/>
  <c r="V11" i="17"/>
  <c r="G13" i="17"/>
  <c r="G8" i="17" s="1"/>
  <c r="I13" i="17"/>
  <c r="K13" i="17"/>
  <c r="O13" i="17"/>
  <c r="Q13" i="17"/>
  <c r="V13" i="17"/>
  <c r="G15" i="17"/>
  <c r="M15" i="17" s="1"/>
  <c r="I15" i="17"/>
  <c r="K15" i="17"/>
  <c r="O15" i="17"/>
  <c r="O8" i="17" s="1"/>
  <c r="Q15" i="17"/>
  <c r="Q8" i="17" s="1"/>
  <c r="V15" i="17"/>
  <c r="G17" i="17"/>
  <c r="M17" i="17" s="1"/>
  <c r="I17" i="17"/>
  <c r="K17" i="17"/>
  <c r="O17" i="17"/>
  <c r="Q17" i="17"/>
  <c r="V17" i="17"/>
  <c r="G19" i="17"/>
  <c r="I19" i="17"/>
  <c r="K19" i="17"/>
  <c r="M19" i="17"/>
  <c r="O19" i="17"/>
  <c r="Q19" i="17"/>
  <c r="V19" i="17"/>
  <c r="G21" i="17"/>
  <c r="I21" i="17"/>
  <c r="K21" i="17"/>
  <c r="M21" i="17"/>
  <c r="O21" i="17"/>
  <c r="Q21" i="17"/>
  <c r="V21" i="17"/>
  <c r="G22" i="17"/>
  <c r="M22" i="17" s="1"/>
  <c r="I22" i="17"/>
  <c r="K22" i="17"/>
  <c r="O22" i="17"/>
  <c r="Q22" i="17"/>
  <c r="V22" i="17"/>
  <c r="G24" i="17"/>
  <c r="I24" i="17"/>
  <c r="K24" i="17"/>
  <c r="M24" i="17"/>
  <c r="O24" i="17"/>
  <c r="Q24" i="17"/>
  <c r="V24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9" i="17"/>
  <c r="M29" i="17" s="1"/>
  <c r="I29" i="17"/>
  <c r="K29" i="17"/>
  <c r="O29" i="17"/>
  <c r="Q29" i="17"/>
  <c r="V29" i="17"/>
  <c r="G31" i="17"/>
  <c r="I31" i="17"/>
  <c r="K31" i="17"/>
  <c r="M31" i="17"/>
  <c r="O31" i="17"/>
  <c r="Q31" i="17"/>
  <c r="V31" i="17"/>
  <c r="G33" i="17"/>
  <c r="I33" i="17"/>
  <c r="K33" i="17"/>
  <c r="M33" i="17"/>
  <c r="O33" i="17"/>
  <c r="Q33" i="17"/>
  <c r="V33" i="17"/>
  <c r="G34" i="17"/>
  <c r="M34" i="17" s="1"/>
  <c r="I34" i="17"/>
  <c r="K34" i="17"/>
  <c r="O34" i="17"/>
  <c r="Q34" i="17"/>
  <c r="V34" i="17"/>
  <c r="G35" i="17"/>
  <c r="M35" i="17" s="1"/>
  <c r="I35" i="17"/>
  <c r="K35" i="17"/>
  <c r="O35" i="17"/>
  <c r="Q35" i="17"/>
  <c r="V35" i="17"/>
  <c r="G37" i="17"/>
  <c r="I37" i="17"/>
  <c r="K37" i="17"/>
  <c r="K36" i="17" s="1"/>
  <c r="M37" i="17"/>
  <c r="O37" i="17"/>
  <c r="O36" i="17" s="1"/>
  <c r="Q37" i="17"/>
  <c r="V37" i="17"/>
  <c r="G38" i="17"/>
  <c r="G36" i="17" s="1"/>
  <c r="I38" i="17"/>
  <c r="K38" i="17"/>
  <c r="M38" i="17"/>
  <c r="O38" i="17"/>
  <c r="Q38" i="17"/>
  <c r="V38" i="17"/>
  <c r="G39" i="17"/>
  <c r="M39" i="17" s="1"/>
  <c r="I39" i="17"/>
  <c r="I36" i="17" s="1"/>
  <c r="K39" i="17"/>
  <c r="O39" i="17"/>
  <c r="Q39" i="17"/>
  <c r="V39" i="17"/>
  <c r="G41" i="17"/>
  <c r="I41" i="17"/>
  <c r="K41" i="17"/>
  <c r="M41" i="17"/>
  <c r="O41" i="17"/>
  <c r="Q41" i="17"/>
  <c r="Q36" i="17" s="1"/>
  <c r="V41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6" i="17"/>
  <c r="M46" i="17" s="1"/>
  <c r="I46" i="17"/>
  <c r="K46" i="17"/>
  <c r="O46" i="17"/>
  <c r="Q46" i="17"/>
  <c r="V46" i="17"/>
  <c r="G48" i="17"/>
  <c r="I48" i="17"/>
  <c r="K48" i="17"/>
  <c r="M48" i="17"/>
  <c r="O48" i="17"/>
  <c r="Q48" i="17"/>
  <c r="V48" i="17"/>
  <c r="G50" i="17"/>
  <c r="I50" i="17"/>
  <c r="K50" i="17"/>
  <c r="M50" i="17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G54" i="17"/>
  <c r="M54" i="17" s="1"/>
  <c r="I54" i="17"/>
  <c r="K54" i="17"/>
  <c r="O54" i="17"/>
  <c r="Q54" i="17"/>
  <c r="V54" i="17"/>
  <c r="G56" i="17"/>
  <c r="I56" i="17"/>
  <c r="K56" i="17"/>
  <c r="M56" i="17"/>
  <c r="O56" i="17"/>
  <c r="Q56" i="17"/>
  <c r="V56" i="17"/>
  <c r="G59" i="17"/>
  <c r="I59" i="17"/>
  <c r="K59" i="17"/>
  <c r="M59" i="17"/>
  <c r="O59" i="17"/>
  <c r="Q59" i="17"/>
  <c r="V59" i="17"/>
  <c r="G62" i="17"/>
  <c r="M62" i="17" s="1"/>
  <c r="I62" i="17"/>
  <c r="K62" i="17"/>
  <c r="O62" i="17"/>
  <c r="Q62" i="17"/>
  <c r="V62" i="17"/>
  <c r="G65" i="17"/>
  <c r="I65" i="17"/>
  <c r="K65" i="17"/>
  <c r="M65" i="17"/>
  <c r="O65" i="17"/>
  <c r="Q65" i="17"/>
  <c r="V65" i="17"/>
  <c r="G68" i="17"/>
  <c r="I68" i="17"/>
  <c r="K68" i="17"/>
  <c r="M68" i="17"/>
  <c r="O68" i="17"/>
  <c r="Q68" i="17"/>
  <c r="V68" i="17"/>
  <c r="G70" i="17"/>
  <c r="M70" i="17" s="1"/>
  <c r="I70" i="17"/>
  <c r="K70" i="17"/>
  <c r="O70" i="17"/>
  <c r="Q70" i="17"/>
  <c r="V70" i="17"/>
  <c r="G72" i="17"/>
  <c r="M72" i="17" s="1"/>
  <c r="I72" i="17"/>
  <c r="K72" i="17"/>
  <c r="O72" i="17"/>
  <c r="Q72" i="17"/>
  <c r="V72" i="17"/>
  <c r="G75" i="17"/>
  <c r="I75" i="17"/>
  <c r="K75" i="17"/>
  <c r="M75" i="17"/>
  <c r="O75" i="17"/>
  <c r="Q75" i="17"/>
  <c r="V75" i="17"/>
  <c r="G77" i="17"/>
  <c r="I77" i="17"/>
  <c r="K77" i="17"/>
  <c r="M77" i="17"/>
  <c r="O77" i="17"/>
  <c r="Q77" i="17"/>
  <c r="V77" i="17"/>
  <c r="G78" i="17"/>
  <c r="M78" i="17" s="1"/>
  <c r="I78" i="17"/>
  <c r="K78" i="17"/>
  <c r="O78" i="17"/>
  <c r="Q78" i="17"/>
  <c r="V78" i="17"/>
  <c r="G79" i="17"/>
  <c r="M79" i="17" s="1"/>
  <c r="I79" i="17"/>
  <c r="K79" i="17"/>
  <c r="O79" i="17"/>
  <c r="Q79" i="17"/>
  <c r="V79" i="17"/>
  <c r="G81" i="17"/>
  <c r="M81" i="17" s="1"/>
  <c r="I81" i="17"/>
  <c r="K81" i="17"/>
  <c r="O81" i="17"/>
  <c r="Q81" i="17"/>
  <c r="V81" i="17"/>
  <c r="G83" i="17"/>
  <c r="I83" i="17"/>
  <c r="K83" i="17"/>
  <c r="M83" i="17"/>
  <c r="O83" i="17"/>
  <c r="Q83" i="17"/>
  <c r="V83" i="17"/>
  <c r="G85" i="17"/>
  <c r="M85" i="17" s="1"/>
  <c r="I85" i="17"/>
  <c r="K85" i="17"/>
  <c r="O85" i="17"/>
  <c r="Q85" i="17"/>
  <c r="V85" i="17"/>
  <c r="G87" i="17"/>
  <c r="M87" i="17" s="1"/>
  <c r="I87" i="17"/>
  <c r="K87" i="17"/>
  <c r="O87" i="17"/>
  <c r="Q87" i="17"/>
  <c r="V87" i="17"/>
  <c r="G89" i="17"/>
  <c r="I89" i="17"/>
  <c r="K89" i="17"/>
  <c r="M89" i="17"/>
  <c r="O89" i="17"/>
  <c r="Q89" i="17"/>
  <c r="V89" i="17"/>
  <c r="V36" i="17" s="1"/>
  <c r="G91" i="17"/>
  <c r="I91" i="17"/>
  <c r="K91" i="17"/>
  <c r="M91" i="17"/>
  <c r="O91" i="17"/>
  <c r="Q91" i="17"/>
  <c r="V91" i="17"/>
  <c r="G94" i="17"/>
  <c r="M94" i="17" s="1"/>
  <c r="I94" i="17"/>
  <c r="K94" i="17"/>
  <c r="O94" i="17"/>
  <c r="Q94" i="17"/>
  <c r="V94" i="17"/>
  <c r="G97" i="17"/>
  <c r="M97" i="17" s="1"/>
  <c r="I97" i="17"/>
  <c r="K97" i="17"/>
  <c r="O97" i="17"/>
  <c r="Q97" i="17"/>
  <c r="V97" i="17"/>
  <c r="G98" i="17"/>
  <c r="I98" i="17"/>
  <c r="K98" i="17"/>
  <c r="M98" i="17"/>
  <c r="O98" i="17"/>
  <c r="Q98" i="17"/>
  <c r="V98" i="17"/>
  <c r="AF100" i="17"/>
  <c r="G102" i="16"/>
  <c r="G9" i="16"/>
  <c r="G8" i="16" s="1"/>
  <c r="I9" i="16"/>
  <c r="I8" i="16" s="1"/>
  <c r="K9" i="16"/>
  <c r="K8" i="16" s="1"/>
  <c r="O9" i="16"/>
  <c r="Q9" i="16"/>
  <c r="V9" i="16"/>
  <c r="G11" i="16"/>
  <c r="I11" i="16"/>
  <c r="K11" i="16"/>
  <c r="M11" i="16"/>
  <c r="O11" i="16"/>
  <c r="O8" i="16" s="1"/>
  <c r="Q11" i="16"/>
  <c r="V11" i="16"/>
  <c r="G13" i="16"/>
  <c r="M13" i="16" s="1"/>
  <c r="I13" i="16"/>
  <c r="K13" i="16"/>
  <c r="O13" i="16"/>
  <c r="Q13" i="16"/>
  <c r="V13" i="16"/>
  <c r="G15" i="16"/>
  <c r="I15" i="16"/>
  <c r="K15" i="16"/>
  <c r="M15" i="16"/>
  <c r="O15" i="16"/>
  <c r="Q15" i="16"/>
  <c r="V15" i="16"/>
  <c r="G17" i="16"/>
  <c r="M17" i="16" s="1"/>
  <c r="I17" i="16"/>
  <c r="K17" i="16"/>
  <c r="O17" i="16"/>
  <c r="Q17" i="16"/>
  <c r="V17" i="16"/>
  <c r="V8" i="16" s="1"/>
  <c r="G19" i="16"/>
  <c r="M19" i="16" s="1"/>
  <c r="I19" i="16"/>
  <c r="K19" i="16"/>
  <c r="O19" i="16"/>
  <c r="Q19" i="16"/>
  <c r="V19" i="16"/>
  <c r="G21" i="16"/>
  <c r="I21" i="16"/>
  <c r="K21" i="16"/>
  <c r="M21" i="16"/>
  <c r="O21" i="16"/>
  <c r="Q21" i="16"/>
  <c r="Q8" i="16" s="1"/>
  <c r="V21" i="16"/>
  <c r="G22" i="16"/>
  <c r="M22" i="16" s="1"/>
  <c r="I22" i="16"/>
  <c r="K22" i="16"/>
  <c r="O22" i="16"/>
  <c r="Q22" i="16"/>
  <c r="V22" i="16"/>
  <c r="G24" i="16"/>
  <c r="I24" i="16"/>
  <c r="K24" i="16"/>
  <c r="M24" i="16"/>
  <c r="O24" i="16"/>
  <c r="Q24" i="16"/>
  <c r="V24" i="16"/>
  <c r="G26" i="16"/>
  <c r="M26" i="16" s="1"/>
  <c r="I26" i="16"/>
  <c r="K26" i="16"/>
  <c r="O26" i="16"/>
  <c r="Q26" i="16"/>
  <c r="V26" i="16"/>
  <c r="G28" i="16"/>
  <c r="M28" i="16" s="1"/>
  <c r="I28" i="16"/>
  <c r="K28" i="16"/>
  <c r="O28" i="16"/>
  <c r="Q28" i="16"/>
  <c r="V28" i="16"/>
  <c r="G30" i="16"/>
  <c r="I30" i="16"/>
  <c r="K30" i="16"/>
  <c r="M30" i="16"/>
  <c r="O30" i="16"/>
  <c r="Q30" i="16"/>
  <c r="V30" i="16"/>
  <c r="G32" i="16"/>
  <c r="M32" i="16" s="1"/>
  <c r="I32" i="16"/>
  <c r="K32" i="16"/>
  <c r="O32" i="16"/>
  <c r="Q32" i="16"/>
  <c r="V32" i="16"/>
  <c r="G34" i="16"/>
  <c r="I34" i="16"/>
  <c r="K34" i="16"/>
  <c r="M34" i="16"/>
  <c r="O34" i="16"/>
  <c r="Q34" i="16"/>
  <c r="V34" i="16"/>
  <c r="G35" i="16"/>
  <c r="M35" i="16" s="1"/>
  <c r="I35" i="16"/>
  <c r="K35" i="16"/>
  <c r="O35" i="16"/>
  <c r="Q35" i="16"/>
  <c r="V35" i="16"/>
  <c r="G36" i="16"/>
  <c r="I36" i="16"/>
  <c r="K36" i="16"/>
  <c r="M36" i="16"/>
  <c r="O36" i="16"/>
  <c r="Q36" i="16"/>
  <c r="V36" i="16"/>
  <c r="G38" i="16"/>
  <c r="M38" i="16" s="1"/>
  <c r="I38" i="16"/>
  <c r="I37" i="16" s="1"/>
  <c r="K38" i="16"/>
  <c r="K37" i="16" s="1"/>
  <c r="O38" i="16"/>
  <c r="Q38" i="16"/>
  <c r="V38" i="16"/>
  <c r="G39" i="16"/>
  <c r="I39" i="16"/>
  <c r="K39" i="16"/>
  <c r="M39" i="16"/>
  <c r="O39" i="16"/>
  <c r="O37" i="16" s="1"/>
  <c r="Q39" i="16"/>
  <c r="Q37" i="16" s="1"/>
  <c r="V39" i="16"/>
  <c r="G40" i="16"/>
  <c r="M40" i="16" s="1"/>
  <c r="I40" i="16"/>
  <c r="K40" i="16"/>
  <c r="O40" i="16"/>
  <c r="Q40" i="16"/>
  <c r="V40" i="16"/>
  <c r="G42" i="16"/>
  <c r="I42" i="16"/>
  <c r="K42" i="16"/>
  <c r="M42" i="16"/>
  <c r="O42" i="16"/>
  <c r="Q42" i="16"/>
  <c r="V42" i="16"/>
  <c r="G44" i="16"/>
  <c r="M44" i="16" s="1"/>
  <c r="I44" i="16"/>
  <c r="K44" i="16"/>
  <c r="O44" i="16"/>
  <c r="Q44" i="16"/>
  <c r="V44" i="16"/>
  <c r="G45" i="16"/>
  <c r="M45" i="16" s="1"/>
  <c r="I45" i="16"/>
  <c r="K45" i="16"/>
  <c r="O45" i="16"/>
  <c r="Q45" i="16"/>
  <c r="V45" i="16"/>
  <c r="G47" i="16"/>
  <c r="I47" i="16"/>
  <c r="K47" i="16"/>
  <c r="M47" i="16"/>
  <c r="O47" i="16"/>
  <c r="Q47" i="16"/>
  <c r="V47" i="16"/>
  <c r="V37" i="16" s="1"/>
  <c r="G49" i="16"/>
  <c r="M49" i="16" s="1"/>
  <c r="I49" i="16"/>
  <c r="K49" i="16"/>
  <c r="O49" i="16"/>
  <c r="Q49" i="16"/>
  <c r="V49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5" i="16"/>
  <c r="M55" i="16" s="1"/>
  <c r="I55" i="16"/>
  <c r="K55" i="16"/>
  <c r="O55" i="16"/>
  <c r="Q55" i="16"/>
  <c r="V55" i="16"/>
  <c r="G57" i="16"/>
  <c r="M57" i="16" s="1"/>
  <c r="I57" i="16"/>
  <c r="K57" i="16"/>
  <c r="O57" i="16"/>
  <c r="Q57" i="16"/>
  <c r="V57" i="16"/>
  <c r="G60" i="16"/>
  <c r="I60" i="16"/>
  <c r="K60" i="16"/>
  <c r="M60" i="16"/>
  <c r="O60" i="16"/>
  <c r="Q60" i="16"/>
  <c r="V60" i="16"/>
  <c r="G63" i="16"/>
  <c r="M63" i="16" s="1"/>
  <c r="I63" i="16"/>
  <c r="K63" i="16"/>
  <c r="O63" i="16"/>
  <c r="Q63" i="16"/>
  <c r="V63" i="16"/>
  <c r="G66" i="16"/>
  <c r="I66" i="16"/>
  <c r="K66" i="16"/>
  <c r="M66" i="16"/>
  <c r="O66" i="16"/>
  <c r="Q66" i="16"/>
  <c r="V66" i="16"/>
  <c r="G69" i="16"/>
  <c r="M69" i="16" s="1"/>
  <c r="I69" i="16"/>
  <c r="K69" i="16"/>
  <c r="O69" i="16"/>
  <c r="Q69" i="16"/>
  <c r="V69" i="16"/>
  <c r="G71" i="16"/>
  <c r="I71" i="16"/>
  <c r="K71" i="16"/>
  <c r="M71" i="16"/>
  <c r="O71" i="16"/>
  <c r="Q71" i="16"/>
  <c r="V71" i="16"/>
  <c r="G73" i="16"/>
  <c r="I73" i="16"/>
  <c r="K73" i="16"/>
  <c r="M73" i="16"/>
  <c r="O73" i="16"/>
  <c r="Q73" i="16"/>
  <c r="V73" i="16"/>
  <c r="G76" i="16"/>
  <c r="M76" i="16" s="1"/>
  <c r="I76" i="16"/>
  <c r="K76" i="16"/>
  <c r="O76" i="16"/>
  <c r="Q76" i="16"/>
  <c r="V76" i="16"/>
  <c r="G78" i="16"/>
  <c r="I78" i="16"/>
  <c r="K78" i="16"/>
  <c r="M78" i="16"/>
  <c r="O78" i="16"/>
  <c r="Q78" i="16"/>
  <c r="V78" i="16"/>
  <c r="G80" i="16"/>
  <c r="M80" i="16" s="1"/>
  <c r="I80" i="16"/>
  <c r="K80" i="16"/>
  <c r="O80" i="16"/>
  <c r="Q80" i="16"/>
  <c r="V80" i="16"/>
  <c r="G81" i="16"/>
  <c r="I81" i="16"/>
  <c r="K81" i="16"/>
  <c r="M81" i="16"/>
  <c r="O81" i="16"/>
  <c r="Q81" i="16"/>
  <c r="V81" i="16"/>
  <c r="G83" i="16"/>
  <c r="M83" i="16" s="1"/>
  <c r="I83" i="16"/>
  <c r="K83" i="16"/>
  <c r="O83" i="16"/>
  <c r="Q83" i="16"/>
  <c r="V83" i="16"/>
  <c r="G85" i="16"/>
  <c r="M85" i="16" s="1"/>
  <c r="I85" i="16"/>
  <c r="K85" i="16"/>
  <c r="O85" i="16"/>
  <c r="Q85" i="16"/>
  <c r="V85" i="16"/>
  <c r="G87" i="16"/>
  <c r="I87" i="16"/>
  <c r="K87" i="16"/>
  <c r="M87" i="16"/>
  <c r="O87" i="16"/>
  <c r="Q87" i="16"/>
  <c r="V87" i="16"/>
  <c r="G89" i="16"/>
  <c r="M89" i="16" s="1"/>
  <c r="I89" i="16"/>
  <c r="K89" i="16"/>
  <c r="O89" i="16"/>
  <c r="Q89" i="16"/>
  <c r="V89" i="16"/>
  <c r="G91" i="16"/>
  <c r="I91" i="16"/>
  <c r="K91" i="16"/>
  <c r="M91" i="16"/>
  <c r="O91" i="16"/>
  <c r="Q91" i="16"/>
  <c r="V91" i="16"/>
  <c r="G93" i="16"/>
  <c r="M93" i="16" s="1"/>
  <c r="I93" i="16"/>
  <c r="K93" i="16"/>
  <c r="O93" i="16"/>
  <c r="Q93" i="16"/>
  <c r="V93" i="16"/>
  <c r="G96" i="16"/>
  <c r="I96" i="16"/>
  <c r="K96" i="16"/>
  <c r="M96" i="16"/>
  <c r="O96" i="16"/>
  <c r="Q96" i="16"/>
  <c r="V96" i="16"/>
  <c r="G99" i="16"/>
  <c r="I99" i="16"/>
  <c r="K99" i="16"/>
  <c r="M99" i="16"/>
  <c r="O99" i="16"/>
  <c r="Q99" i="16"/>
  <c r="V99" i="16"/>
  <c r="G100" i="16"/>
  <c r="M100" i="16" s="1"/>
  <c r="I100" i="16"/>
  <c r="K100" i="16"/>
  <c r="O100" i="16"/>
  <c r="Q100" i="16"/>
  <c r="V100" i="16"/>
  <c r="AF102" i="16"/>
  <c r="G99" i="15"/>
  <c r="BA97" i="15"/>
  <c r="BA96" i="15"/>
  <c r="BA94" i="15"/>
  <c r="BA89" i="15"/>
  <c r="BA79" i="15"/>
  <c r="BA78" i="15"/>
  <c r="BA75" i="15"/>
  <c r="BA74" i="15"/>
  <c r="BA73" i="15"/>
  <c r="BA71" i="15"/>
  <c r="BA58" i="15"/>
  <c r="BA10" i="15"/>
  <c r="G8" i="15"/>
  <c r="Q8" i="15"/>
  <c r="V8" i="15"/>
  <c r="G9" i="15"/>
  <c r="I9" i="15"/>
  <c r="I8" i="15" s="1"/>
  <c r="K9" i="15"/>
  <c r="K8" i="15" s="1"/>
  <c r="M9" i="15"/>
  <c r="O9" i="15"/>
  <c r="O8" i="15" s="1"/>
  <c r="Q9" i="15"/>
  <c r="V9" i="15"/>
  <c r="G13" i="15"/>
  <c r="I13" i="15"/>
  <c r="K13" i="15"/>
  <c r="M13" i="15"/>
  <c r="M8" i="15" s="1"/>
  <c r="O13" i="15"/>
  <c r="Q13" i="15"/>
  <c r="V13" i="15"/>
  <c r="G17" i="15"/>
  <c r="M17" i="15" s="1"/>
  <c r="I17" i="15"/>
  <c r="I16" i="15" s="1"/>
  <c r="K17" i="15"/>
  <c r="K16" i="15" s="1"/>
  <c r="O17" i="15"/>
  <c r="O16" i="15" s="1"/>
  <c r="Q17" i="15"/>
  <c r="Q16" i="15" s="1"/>
  <c r="V17" i="15"/>
  <c r="V16" i="15" s="1"/>
  <c r="G20" i="15"/>
  <c r="M20" i="15" s="1"/>
  <c r="I20" i="15"/>
  <c r="K20" i="15"/>
  <c r="O20" i="15"/>
  <c r="Q20" i="15"/>
  <c r="V20" i="15"/>
  <c r="G25" i="15"/>
  <c r="I25" i="15"/>
  <c r="M25" i="15"/>
  <c r="V25" i="15"/>
  <c r="G26" i="15"/>
  <c r="I26" i="15"/>
  <c r="K26" i="15"/>
  <c r="K25" i="15" s="1"/>
  <c r="M26" i="15"/>
  <c r="O26" i="15"/>
  <c r="O25" i="15" s="1"/>
  <c r="Q26" i="15"/>
  <c r="Q25" i="15" s="1"/>
  <c r="V26" i="15"/>
  <c r="G30" i="15"/>
  <c r="I30" i="15"/>
  <c r="O30" i="15"/>
  <c r="G31" i="15"/>
  <c r="I31" i="15"/>
  <c r="K31" i="15"/>
  <c r="K30" i="15" s="1"/>
  <c r="M31" i="15"/>
  <c r="M30" i="15" s="1"/>
  <c r="O31" i="15"/>
  <c r="Q31" i="15"/>
  <c r="Q30" i="15" s="1"/>
  <c r="V31" i="15"/>
  <c r="V30" i="15" s="1"/>
  <c r="K36" i="15"/>
  <c r="G37" i="15"/>
  <c r="M37" i="15" s="1"/>
  <c r="M36" i="15" s="1"/>
  <c r="I37" i="15"/>
  <c r="I36" i="15" s="1"/>
  <c r="K37" i="15"/>
  <c r="O37" i="15"/>
  <c r="O36" i="15" s="1"/>
  <c r="Q37" i="15"/>
  <c r="Q36" i="15" s="1"/>
  <c r="V37" i="15"/>
  <c r="V36" i="15" s="1"/>
  <c r="G39" i="15"/>
  <c r="M39" i="15" s="1"/>
  <c r="I39" i="15"/>
  <c r="K39" i="15"/>
  <c r="O39" i="15"/>
  <c r="Q39" i="15"/>
  <c r="V39" i="15"/>
  <c r="G42" i="15"/>
  <c r="I42" i="15"/>
  <c r="K42" i="15"/>
  <c r="G43" i="15"/>
  <c r="I43" i="15"/>
  <c r="K43" i="15"/>
  <c r="M43" i="15"/>
  <c r="M42" i="15" s="1"/>
  <c r="O43" i="15"/>
  <c r="O42" i="15" s="1"/>
  <c r="Q43" i="15"/>
  <c r="Q42" i="15" s="1"/>
  <c r="V43" i="15"/>
  <c r="V42" i="15" s="1"/>
  <c r="G85" i="15"/>
  <c r="G86" i="15"/>
  <c r="I86" i="15"/>
  <c r="I85" i="15" s="1"/>
  <c r="K86" i="15"/>
  <c r="K85" i="15" s="1"/>
  <c r="M86" i="15"/>
  <c r="O86" i="15"/>
  <c r="O85" i="15" s="1"/>
  <c r="Q86" i="15"/>
  <c r="Q85" i="15" s="1"/>
  <c r="V86" i="15"/>
  <c r="V85" i="15" s="1"/>
  <c r="G88" i="15"/>
  <c r="M88" i="15" s="1"/>
  <c r="I88" i="15"/>
  <c r="K88" i="15"/>
  <c r="O88" i="15"/>
  <c r="Q88" i="15"/>
  <c r="V88" i="15"/>
  <c r="G90" i="15"/>
  <c r="I90" i="15"/>
  <c r="G91" i="15"/>
  <c r="I91" i="15"/>
  <c r="K91" i="15"/>
  <c r="M91" i="15"/>
  <c r="O91" i="15"/>
  <c r="O90" i="15" s="1"/>
  <c r="Q91" i="15"/>
  <c r="Q90" i="15" s="1"/>
  <c r="V91" i="15"/>
  <c r="V90" i="15" s="1"/>
  <c r="G93" i="15"/>
  <c r="I93" i="15"/>
  <c r="K93" i="15"/>
  <c r="K90" i="15" s="1"/>
  <c r="M93" i="15"/>
  <c r="M90" i="15" s="1"/>
  <c r="O93" i="15"/>
  <c r="Q93" i="15"/>
  <c r="V93" i="15"/>
  <c r="G95" i="15"/>
  <c r="I95" i="15"/>
  <c r="K95" i="15"/>
  <c r="M95" i="15"/>
  <c r="O95" i="15"/>
  <c r="Q95" i="15"/>
  <c r="V95" i="15"/>
  <c r="AE99" i="15"/>
  <c r="AF99" i="15"/>
  <c r="G98" i="14"/>
  <c r="BA96" i="14"/>
  <c r="BA95" i="14"/>
  <c r="BA93" i="14"/>
  <c r="BA88" i="14"/>
  <c r="BA78" i="14"/>
  <c r="BA77" i="14"/>
  <c r="BA74" i="14"/>
  <c r="BA73" i="14"/>
  <c r="BA72" i="14"/>
  <c r="BA70" i="14"/>
  <c r="BA57" i="14"/>
  <c r="BA10" i="14"/>
  <c r="G9" i="14"/>
  <c r="G8" i="14" s="1"/>
  <c r="I9" i="14"/>
  <c r="I8" i="14" s="1"/>
  <c r="K9" i="14"/>
  <c r="K8" i="14" s="1"/>
  <c r="O9" i="14"/>
  <c r="O8" i="14" s="1"/>
  <c r="Q9" i="14"/>
  <c r="Q8" i="14" s="1"/>
  <c r="V9" i="14"/>
  <c r="G13" i="14"/>
  <c r="I13" i="14"/>
  <c r="K13" i="14"/>
  <c r="M13" i="14"/>
  <c r="O13" i="14"/>
  <c r="Q13" i="14"/>
  <c r="V13" i="14"/>
  <c r="V8" i="14" s="1"/>
  <c r="K16" i="14"/>
  <c r="G17" i="14"/>
  <c r="I17" i="14"/>
  <c r="K17" i="14"/>
  <c r="M17" i="14"/>
  <c r="O17" i="14"/>
  <c r="O16" i="14" s="1"/>
  <c r="Q17" i="14"/>
  <c r="Q16" i="14" s="1"/>
  <c r="V17" i="14"/>
  <c r="V16" i="14" s="1"/>
  <c r="G20" i="14"/>
  <c r="M20" i="14" s="1"/>
  <c r="I20" i="14"/>
  <c r="I16" i="14" s="1"/>
  <c r="K20" i="14"/>
  <c r="O20" i="14"/>
  <c r="Q20" i="14"/>
  <c r="V20" i="14"/>
  <c r="G25" i="14"/>
  <c r="I25" i="14"/>
  <c r="K25" i="14"/>
  <c r="O25" i="14"/>
  <c r="Q25" i="14"/>
  <c r="G26" i="14"/>
  <c r="M26" i="14" s="1"/>
  <c r="M25" i="14" s="1"/>
  <c r="I26" i="14"/>
  <c r="K26" i="14"/>
  <c r="O26" i="14"/>
  <c r="Q26" i="14"/>
  <c r="V26" i="14"/>
  <c r="V25" i="14" s="1"/>
  <c r="G30" i="14"/>
  <c r="I30" i="14"/>
  <c r="K30" i="14"/>
  <c r="M30" i="14"/>
  <c r="G31" i="14"/>
  <c r="I31" i="14"/>
  <c r="K31" i="14"/>
  <c r="M31" i="14"/>
  <c r="O31" i="14"/>
  <c r="O30" i="14" s="1"/>
  <c r="Q31" i="14"/>
  <c r="Q30" i="14" s="1"/>
  <c r="V31" i="14"/>
  <c r="V30" i="14" s="1"/>
  <c r="G36" i="14"/>
  <c r="I36" i="14"/>
  <c r="G37" i="14"/>
  <c r="I37" i="14"/>
  <c r="K37" i="14"/>
  <c r="K36" i="14" s="1"/>
  <c r="M37" i="14"/>
  <c r="O37" i="14"/>
  <c r="O36" i="14" s="1"/>
  <c r="Q37" i="14"/>
  <c r="Q36" i="14" s="1"/>
  <c r="V37" i="14"/>
  <c r="V36" i="14" s="1"/>
  <c r="G39" i="14"/>
  <c r="M39" i="14" s="1"/>
  <c r="I39" i="14"/>
  <c r="K39" i="14"/>
  <c r="O39" i="14"/>
  <c r="Q39" i="14"/>
  <c r="V39" i="14"/>
  <c r="G42" i="14"/>
  <c r="I42" i="14"/>
  <c r="K42" i="14"/>
  <c r="M42" i="14"/>
  <c r="O42" i="14"/>
  <c r="G43" i="14"/>
  <c r="I43" i="14"/>
  <c r="K43" i="14"/>
  <c r="M43" i="14"/>
  <c r="O43" i="14"/>
  <c r="Q43" i="14"/>
  <c r="Q42" i="14" s="1"/>
  <c r="V43" i="14"/>
  <c r="V42" i="14" s="1"/>
  <c r="G84" i="14"/>
  <c r="I84" i="14"/>
  <c r="K84" i="14"/>
  <c r="G85" i="14"/>
  <c r="I85" i="14"/>
  <c r="K85" i="14"/>
  <c r="M85" i="14"/>
  <c r="M84" i="14" s="1"/>
  <c r="O85" i="14"/>
  <c r="O84" i="14" s="1"/>
  <c r="Q85" i="14"/>
  <c r="Q84" i="14" s="1"/>
  <c r="V85" i="14"/>
  <c r="V84" i="14" s="1"/>
  <c r="G87" i="14"/>
  <c r="M87" i="14" s="1"/>
  <c r="I87" i="14"/>
  <c r="K87" i="14"/>
  <c r="O87" i="14"/>
  <c r="Q87" i="14"/>
  <c r="V87" i="14"/>
  <c r="K89" i="14"/>
  <c r="G90" i="14"/>
  <c r="I90" i="14"/>
  <c r="K90" i="14"/>
  <c r="M90" i="14"/>
  <c r="O90" i="14"/>
  <c r="Q90" i="14"/>
  <c r="V90" i="14"/>
  <c r="V89" i="14" s="1"/>
  <c r="G92" i="14"/>
  <c r="G89" i="14" s="1"/>
  <c r="I92" i="14"/>
  <c r="I89" i="14" s="1"/>
  <c r="K92" i="14"/>
  <c r="O92" i="14"/>
  <c r="Q92" i="14"/>
  <c r="V92" i="14"/>
  <c r="G94" i="14"/>
  <c r="I94" i="14"/>
  <c r="K94" i="14"/>
  <c r="M94" i="14"/>
  <c r="O94" i="14"/>
  <c r="O89" i="14" s="1"/>
  <c r="Q94" i="14"/>
  <c r="Q89" i="14" s="1"/>
  <c r="V94" i="14"/>
  <c r="AF98" i="14"/>
  <c r="G98" i="13"/>
  <c r="BA96" i="13"/>
  <c r="BA95" i="13"/>
  <c r="BA93" i="13"/>
  <c r="BA88" i="13"/>
  <c r="BA78" i="13"/>
  <c r="BA77" i="13"/>
  <c r="BA74" i="13"/>
  <c r="BA73" i="13"/>
  <c r="BA72" i="13"/>
  <c r="BA70" i="13"/>
  <c r="BA57" i="13"/>
  <c r="BA10" i="13"/>
  <c r="G9" i="13"/>
  <c r="G8" i="13" s="1"/>
  <c r="I9" i="13"/>
  <c r="I8" i="13" s="1"/>
  <c r="K9" i="13"/>
  <c r="K8" i="13" s="1"/>
  <c r="O9" i="13"/>
  <c r="O8" i="13" s="1"/>
  <c r="Q9" i="13"/>
  <c r="Q8" i="13" s="1"/>
  <c r="V9" i="13"/>
  <c r="G13" i="13"/>
  <c r="I13" i="13"/>
  <c r="K13" i="13"/>
  <c r="M13" i="13"/>
  <c r="O13" i="13"/>
  <c r="Q13" i="13"/>
  <c r="V13" i="13"/>
  <c r="V8" i="13" s="1"/>
  <c r="G16" i="13"/>
  <c r="I16" i="13"/>
  <c r="K16" i="13"/>
  <c r="G17" i="13"/>
  <c r="I17" i="13"/>
  <c r="K17" i="13"/>
  <c r="M17" i="13"/>
  <c r="O17" i="13"/>
  <c r="O16" i="13" s="1"/>
  <c r="Q17" i="13"/>
  <c r="Q16" i="13" s="1"/>
  <c r="V17" i="13"/>
  <c r="V16" i="13" s="1"/>
  <c r="G20" i="13"/>
  <c r="M20" i="13" s="1"/>
  <c r="I20" i="13"/>
  <c r="K20" i="13"/>
  <c r="O20" i="13"/>
  <c r="Q20" i="13"/>
  <c r="V20" i="13"/>
  <c r="G25" i="13"/>
  <c r="I25" i="13"/>
  <c r="K25" i="13"/>
  <c r="M25" i="13"/>
  <c r="O25" i="13"/>
  <c r="Q25" i="13"/>
  <c r="G26" i="13"/>
  <c r="I26" i="13"/>
  <c r="K26" i="13"/>
  <c r="M26" i="13"/>
  <c r="O26" i="13"/>
  <c r="Q26" i="13"/>
  <c r="V26" i="13"/>
  <c r="V25" i="13" s="1"/>
  <c r="G30" i="13"/>
  <c r="I30" i="13"/>
  <c r="K30" i="13"/>
  <c r="M30" i="13"/>
  <c r="G31" i="13"/>
  <c r="I31" i="13"/>
  <c r="K31" i="13"/>
  <c r="M31" i="13"/>
  <c r="O31" i="13"/>
  <c r="O30" i="13" s="1"/>
  <c r="Q31" i="13"/>
  <c r="Q30" i="13" s="1"/>
  <c r="V31" i="13"/>
  <c r="V30" i="13" s="1"/>
  <c r="G36" i="13"/>
  <c r="I36" i="13"/>
  <c r="G37" i="13"/>
  <c r="I37" i="13"/>
  <c r="K37" i="13"/>
  <c r="K36" i="13" s="1"/>
  <c r="M37" i="13"/>
  <c r="M36" i="13" s="1"/>
  <c r="O37" i="13"/>
  <c r="O36" i="13" s="1"/>
  <c r="Q37" i="13"/>
  <c r="Q36" i="13" s="1"/>
  <c r="V37" i="13"/>
  <c r="V36" i="13" s="1"/>
  <c r="G39" i="13"/>
  <c r="M39" i="13" s="1"/>
  <c r="I39" i="13"/>
  <c r="K39" i="13"/>
  <c r="O39" i="13"/>
  <c r="Q39" i="13"/>
  <c r="V39" i="13"/>
  <c r="G42" i="13"/>
  <c r="I42" i="13"/>
  <c r="K42" i="13"/>
  <c r="M42" i="13"/>
  <c r="O42" i="13"/>
  <c r="G43" i="13"/>
  <c r="I43" i="13"/>
  <c r="K43" i="13"/>
  <c r="M43" i="13"/>
  <c r="O43" i="13"/>
  <c r="Q43" i="13"/>
  <c r="Q42" i="13" s="1"/>
  <c r="V43" i="13"/>
  <c r="V42" i="13" s="1"/>
  <c r="G84" i="13"/>
  <c r="I84" i="13"/>
  <c r="K84" i="13"/>
  <c r="G85" i="13"/>
  <c r="I85" i="13"/>
  <c r="K85" i="13"/>
  <c r="M85" i="13"/>
  <c r="O85" i="13"/>
  <c r="O84" i="13" s="1"/>
  <c r="Q85" i="13"/>
  <c r="Q84" i="13" s="1"/>
  <c r="V85" i="13"/>
  <c r="V84" i="13" s="1"/>
  <c r="G87" i="13"/>
  <c r="M87" i="13" s="1"/>
  <c r="I87" i="13"/>
  <c r="K87" i="13"/>
  <c r="O87" i="13"/>
  <c r="Q87" i="13"/>
  <c r="V87" i="13"/>
  <c r="K89" i="13"/>
  <c r="O89" i="13"/>
  <c r="G90" i="13"/>
  <c r="I90" i="13"/>
  <c r="K90" i="13"/>
  <c r="M90" i="13"/>
  <c r="O90" i="13"/>
  <c r="Q90" i="13"/>
  <c r="V90" i="13"/>
  <c r="V89" i="13" s="1"/>
  <c r="G92" i="13"/>
  <c r="G89" i="13" s="1"/>
  <c r="I92" i="13"/>
  <c r="I89" i="13" s="1"/>
  <c r="K92" i="13"/>
  <c r="O92" i="13"/>
  <c r="Q92" i="13"/>
  <c r="V92" i="13"/>
  <c r="G94" i="13"/>
  <c r="I94" i="13"/>
  <c r="K94" i="13"/>
  <c r="M94" i="13"/>
  <c r="O94" i="13"/>
  <c r="Q94" i="13"/>
  <c r="Q89" i="13" s="1"/>
  <c r="V94" i="13"/>
  <c r="AE98" i="13"/>
  <c r="AF98" i="13"/>
  <c r="G98" i="12"/>
  <c r="BA96" i="12"/>
  <c r="BA94" i="12"/>
  <c r="BA93" i="12"/>
  <c r="BA88" i="12"/>
  <c r="BA78" i="12"/>
  <c r="BA77" i="12"/>
  <c r="BA74" i="12"/>
  <c r="BA73" i="12"/>
  <c r="BA72" i="12"/>
  <c r="BA70" i="12"/>
  <c r="BA57" i="12"/>
  <c r="BA10" i="12"/>
  <c r="G8" i="12"/>
  <c r="Q8" i="12"/>
  <c r="V8" i="12"/>
  <c r="G9" i="12"/>
  <c r="I9" i="12"/>
  <c r="I8" i="12" s="1"/>
  <c r="K9" i="12"/>
  <c r="K8" i="12" s="1"/>
  <c r="M9" i="12"/>
  <c r="M8" i="12" s="1"/>
  <c r="O9" i="12"/>
  <c r="O8" i="12" s="1"/>
  <c r="Q9" i="12"/>
  <c r="V9" i="12"/>
  <c r="G13" i="12"/>
  <c r="I13" i="12"/>
  <c r="K13" i="12"/>
  <c r="M13" i="12"/>
  <c r="O13" i="12"/>
  <c r="Q13" i="12"/>
  <c r="V13" i="12"/>
  <c r="G16" i="12"/>
  <c r="G17" i="12"/>
  <c r="M17" i="12" s="1"/>
  <c r="I17" i="12"/>
  <c r="I16" i="12" s="1"/>
  <c r="K17" i="12"/>
  <c r="K16" i="12" s="1"/>
  <c r="O17" i="12"/>
  <c r="O16" i="12" s="1"/>
  <c r="Q17" i="12"/>
  <c r="Q16" i="12" s="1"/>
  <c r="V17" i="12"/>
  <c r="V16" i="12" s="1"/>
  <c r="G20" i="12"/>
  <c r="M20" i="12" s="1"/>
  <c r="I20" i="12"/>
  <c r="K20" i="12"/>
  <c r="O20" i="12"/>
  <c r="Q20" i="12"/>
  <c r="V20" i="12"/>
  <c r="G25" i="12"/>
  <c r="I25" i="12"/>
  <c r="K25" i="12"/>
  <c r="M25" i="12"/>
  <c r="V25" i="12"/>
  <c r="G26" i="12"/>
  <c r="I26" i="12"/>
  <c r="K26" i="12"/>
  <c r="M26" i="12"/>
  <c r="O26" i="12"/>
  <c r="O25" i="12" s="1"/>
  <c r="Q26" i="12"/>
  <c r="Q25" i="12" s="1"/>
  <c r="V26" i="12"/>
  <c r="G30" i="12"/>
  <c r="I30" i="12"/>
  <c r="O30" i="12"/>
  <c r="G31" i="12"/>
  <c r="I31" i="12"/>
  <c r="K31" i="12"/>
  <c r="K30" i="12" s="1"/>
  <c r="M31" i="12"/>
  <c r="M30" i="12" s="1"/>
  <c r="O31" i="12"/>
  <c r="Q31" i="12"/>
  <c r="Q30" i="12" s="1"/>
  <c r="V31" i="12"/>
  <c r="V30" i="12" s="1"/>
  <c r="G36" i="12"/>
  <c r="K36" i="12"/>
  <c r="G37" i="12"/>
  <c r="I37" i="12"/>
  <c r="I36" i="12" s="1"/>
  <c r="K37" i="12"/>
  <c r="M37" i="12"/>
  <c r="M36" i="12" s="1"/>
  <c r="O37" i="12"/>
  <c r="O36" i="12" s="1"/>
  <c r="Q37" i="12"/>
  <c r="Q36" i="12" s="1"/>
  <c r="V37" i="12"/>
  <c r="V36" i="12" s="1"/>
  <c r="G39" i="12"/>
  <c r="M39" i="12" s="1"/>
  <c r="I39" i="12"/>
  <c r="K39" i="12"/>
  <c r="O39" i="12"/>
  <c r="Q39" i="12"/>
  <c r="V39" i="12"/>
  <c r="G42" i="12"/>
  <c r="I42" i="12"/>
  <c r="K42" i="12"/>
  <c r="M42" i="12"/>
  <c r="G43" i="12"/>
  <c r="I43" i="12"/>
  <c r="K43" i="12"/>
  <c r="M43" i="12"/>
  <c r="O43" i="12"/>
  <c r="O42" i="12" s="1"/>
  <c r="Q43" i="12"/>
  <c r="Q42" i="12" s="1"/>
  <c r="V43" i="12"/>
  <c r="V42" i="12" s="1"/>
  <c r="G84" i="12"/>
  <c r="I84" i="12"/>
  <c r="G85" i="12"/>
  <c r="I85" i="12"/>
  <c r="K85" i="12"/>
  <c r="K84" i="12" s="1"/>
  <c r="M85" i="12"/>
  <c r="M84" i="12" s="1"/>
  <c r="O85" i="12"/>
  <c r="O84" i="12" s="1"/>
  <c r="Q85" i="12"/>
  <c r="Q84" i="12" s="1"/>
  <c r="V85" i="12"/>
  <c r="V84" i="12" s="1"/>
  <c r="G87" i="12"/>
  <c r="M87" i="12" s="1"/>
  <c r="I87" i="12"/>
  <c r="K87" i="12"/>
  <c r="O87" i="12"/>
  <c r="Q87" i="12"/>
  <c r="V87" i="12"/>
  <c r="O89" i="12"/>
  <c r="G90" i="12"/>
  <c r="I90" i="12"/>
  <c r="K90" i="12"/>
  <c r="M90" i="12"/>
  <c r="O90" i="12"/>
  <c r="Q90" i="12"/>
  <c r="Q89" i="12" s="1"/>
  <c r="V90" i="12"/>
  <c r="V89" i="12" s="1"/>
  <c r="G92" i="12"/>
  <c r="G89" i="12" s="1"/>
  <c r="I92" i="12"/>
  <c r="I89" i="12" s="1"/>
  <c r="K92" i="12"/>
  <c r="K89" i="12" s="1"/>
  <c r="O92" i="12"/>
  <c r="Q92" i="12"/>
  <c r="V92" i="12"/>
  <c r="G95" i="12"/>
  <c r="I95" i="12"/>
  <c r="K95" i="12"/>
  <c r="M95" i="12"/>
  <c r="O95" i="12"/>
  <c r="Q95" i="12"/>
  <c r="V95" i="12"/>
  <c r="AE98" i="12"/>
  <c r="AF98" i="12"/>
  <c r="I17" i="1"/>
  <c r="I16" i="1"/>
  <c r="AZ97" i="1"/>
  <c r="AZ96" i="1"/>
  <c r="AZ95" i="1"/>
  <c r="AZ94" i="1"/>
  <c r="AZ93" i="1"/>
  <c r="AZ92" i="1"/>
  <c r="AZ91" i="1"/>
  <c r="AZ90" i="1"/>
  <c r="AZ89" i="1"/>
  <c r="AZ88" i="1"/>
  <c r="AZ86" i="1"/>
  <c r="AZ85" i="1"/>
  <c r="AZ84" i="1"/>
  <c r="AZ83" i="1"/>
  <c r="AZ82" i="1"/>
  <c r="AZ81" i="1"/>
  <c r="AZ80" i="1"/>
  <c r="AZ79" i="1"/>
  <c r="AZ78" i="1"/>
  <c r="AZ77" i="1"/>
  <c r="AZ75" i="1"/>
  <c r="AZ74" i="1"/>
  <c r="AZ73" i="1"/>
  <c r="AZ72" i="1"/>
  <c r="AZ71" i="1"/>
  <c r="AZ70" i="1"/>
  <c r="AZ69" i="1"/>
  <c r="AZ68" i="1"/>
  <c r="AZ67" i="1"/>
  <c r="AZ66" i="1"/>
  <c r="AZ64" i="1"/>
  <c r="AZ63" i="1"/>
  <c r="AZ62" i="1"/>
  <c r="AZ61" i="1"/>
  <c r="AZ60" i="1"/>
  <c r="AZ59" i="1"/>
  <c r="AZ58" i="1"/>
  <c r="AZ57" i="1"/>
  <c r="AZ56" i="1"/>
  <c r="AZ55" i="1"/>
  <c r="F50" i="1"/>
  <c r="G50" i="1"/>
  <c r="G25" i="1" s="1"/>
  <c r="A25" i="1" s="1"/>
  <c r="A26" i="1" s="1"/>
  <c r="G26" i="1" s="1"/>
  <c r="H46" i="1"/>
  <c r="I46" i="1" s="1"/>
  <c r="H43" i="1"/>
  <c r="I43" i="1" s="1"/>
  <c r="H42" i="1"/>
  <c r="I42" i="1" s="1"/>
  <c r="H41" i="1"/>
  <c r="I41" i="1" s="1"/>
  <c r="H40" i="1"/>
  <c r="H39" i="1"/>
  <c r="H50" i="1" s="1"/>
  <c r="J28" i="1"/>
  <c r="J26" i="1"/>
  <c r="G38" i="1"/>
  <c r="F38" i="1"/>
  <c r="J23" i="1"/>
  <c r="J24" i="1"/>
  <c r="J25" i="1"/>
  <c r="J27" i="1"/>
  <c r="E24" i="1"/>
  <c r="E26" i="1"/>
  <c r="I18" i="1" l="1"/>
  <c r="I21" i="1" s="1"/>
  <c r="I123" i="1"/>
  <c r="J119" i="1" s="1"/>
  <c r="H47" i="1"/>
  <c r="I47" i="1" s="1"/>
  <c r="G28" i="1"/>
  <c r="G23" i="1"/>
  <c r="M37" i="19"/>
  <c r="G37" i="19"/>
  <c r="M9" i="19"/>
  <c r="M8" i="19" s="1"/>
  <c r="AE101" i="19"/>
  <c r="M8" i="18"/>
  <c r="M36" i="18"/>
  <c r="M17" i="18"/>
  <c r="M36" i="17"/>
  <c r="M8" i="17"/>
  <c r="AE100" i="17"/>
  <c r="M13" i="17"/>
  <c r="M37" i="16"/>
  <c r="G37" i="16"/>
  <c r="M9" i="16"/>
  <c r="M8" i="16" s="1"/>
  <c r="AE102" i="16"/>
  <c r="M85" i="15"/>
  <c r="M16" i="15"/>
  <c r="G36" i="15"/>
  <c r="G16" i="15"/>
  <c r="M36" i="14"/>
  <c r="M16" i="14"/>
  <c r="M92" i="14"/>
  <c r="M89" i="14" s="1"/>
  <c r="AE98" i="14"/>
  <c r="M9" i="14"/>
  <c r="M8" i="14" s="1"/>
  <c r="G16" i="14"/>
  <c r="M16" i="13"/>
  <c r="M84" i="13"/>
  <c r="M92" i="13"/>
  <c r="M89" i="13" s="1"/>
  <c r="M9" i="13"/>
  <c r="M8" i="13" s="1"/>
  <c r="M16" i="12"/>
  <c r="M92" i="12"/>
  <c r="M89" i="12" s="1"/>
  <c r="J110" i="1"/>
  <c r="I39" i="1"/>
  <c r="I50" i="1" s="1"/>
  <c r="J120" i="1" l="1"/>
  <c r="J113" i="1"/>
  <c r="J107" i="1"/>
  <c r="J122" i="1"/>
  <c r="J109" i="1"/>
  <c r="J112" i="1"/>
  <c r="J116" i="1"/>
  <c r="J115" i="1"/>
  <c r="J118" i="1"/>
  <c r="J108" i="1"/>
  <c r="J117" i="1"/>
  <c r="J114" i="1"/>
  <c r="J111" i="1"/>
  <c r="J121" i="1"/>
  <c r="A23" i="1"/>
  <c r="A24" i="1" s="1"/>
  <c r="G24" i="1" s="1"/>
  <c r="A27" i="1" s="1"/>
  <c r="A29" i="1" s="1"/>
  <c r="G29" i="1" s="1"/>
  <c r="G27" i="1" s="1"/>
  <c r="J46" i="1"/>
  <c r="J42" i="1"/>
  <c r="J49" i="1"/>
  <c r="J45" i="1"/>
  <c r="J41" i="1"/>
  <c r="J48" i="1"/>
  <c r="J44" i="1"/>
  <c r="J47" i="1"/>
  <c r="J43" i="1"/>
  <c r="J39" i="1"/>
  <c r="J50" i="1" s="1"/>
  <c r="J1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C415597C-9A2C-4A94-847E-7AFBF6BBAD4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919A009-ACF7-44EB-BBDD-8B81FC506BA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143A6758-689A-400D-B0D2-57517FE1666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28C51EA-B761-41F4-A470-096D69CBE12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E4B795DC-18DA-4793-A91A-52F4BECA2D8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4B386D5-0FCD-41AF-BB5E-30D008C8B6C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CDBB8F4C-F808-4C70-A5F7-0C3E28EA22D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54884E3-6A21-477D-9099-419A67CC0B1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A5FC13A7-4F91-4784-9AEC-92C3252480D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5762C37-6E12-4F4B-AFDB-F7ABD99C74F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B05ACC7E-5456-4719-BB66-CF1FA2816C0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06D4F32-4486-4DD9-8992-E65048CEACF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EE88AAA8-BE0D-45F9-A6BE-F8428D6F317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B9B2AD2-47E5-4E59-B30D-667B850CE97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Boss</author>
  </authors>
  <commentList>
    <comment ref="S6" authorId="0" shapeId="0" xr:uid="{1582EAB6-00F4-4D0B-A931-A666C23F752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9E61288-71D6-4867-97B4-F214340905A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<sst xmlns="http://schemas.openxmlformats.org/spreadsheetml/2006/main" count="3592" uniqueCount="412">
  <si>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</si>
  <si>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</si>
  <si>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</si>
  <si>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</si>
  <si>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</si>
  <si>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</si>
  <si>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</si>
  <si>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</si>
  <si>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</si>
  <si>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</si>
  <si>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</si>
  <si>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</si>
  <si>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</si>
  <si>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</si>
  <si>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</si>
  <si>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</si>
  <si>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</si>
  <si>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</si>
  <si>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</si>
  <si>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</si>
  <si>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</si>
  <si>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</si>
  <si>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</si>
  <si>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</si>
  <si>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</si>
  <si>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</si>
  <si>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</si>
  <si>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</si>
  <si>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</si>
  <si>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</si>
  <si>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</si>
  <si>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</si>
  <si>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</si>
  <si>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</si>
  <si>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</si>
  <si>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</si>
  <si>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</si>
  <si>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</si>
  <si>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</si>
  <si>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</si>
  <si>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</si>
  <si>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</si>
  <si>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</si>
  <si>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2024_1030_3</t>
  </si>
  <si>
    <t>DS Ústí nad Labem – PD evakuační výtahy, Domov pro seniory Krásné Březno</t>
  </si>
  <si>
    <t>Statutární město Ústí nad Labem</t>
  </si>
  <si>
    <t>Velká Hradební 2336/8</t>
  </si>
  <si>
    <t>Ústí nad Labem - Ústí nad Labem-centrum</t>
  </si>
  <si>
    <t>40001</t>
  </si>
  <si>
    <t>00081531</t>
  </si>
  <si>
    <t>CZ00081531</t>
  </si>
  <si>
    <t>Stavba</t>
  </si>
  <si>
    <t>Stavební objekt</t>
  </si>
  <si>
    <t>SO 01</t>
  </si>
  <si>
    <t>Domov pro seniory Krásné Březno</t>
  </si>
  <si>
    <t>D.1.1a</t>
  </si>
  <si>
    <t>Evakuační výtahy - výtah A</t>
  </si>
  <si>
    <t>D.1.1b</t>
  </si>
  <si>
    <t>Evakuační výtahy - výtah B</t>
  </si>
  <si>
    <t>D.1.1c</t>
  </si>
  <si>
    <t>Evakuační výtahy - výtah C</t>
  </si>
  <si>
    <t>D.1.1d</t>
  </si>
  <si>
    <t>Evakuační výtahy - výtah D</t>
  </si>
  <si>
    <t>D.1.4.4a</t>
  </si>
  <si>
    <t>Elektroinstalace - výtah A</t>
  </si>
  <si>
    <t>D.1.4.4b</t>
  </si>
  <si>
    <t>Elektroinstalace - výtah B</t>
  </si>
  <si>
    <t>D.1.4.4c</t>
  </si>
  <si>
    <t>Elektroinstalace - výtah C</t>
  </si>
  <si>
    <t>D.1.4.4d</t>
  </si>
  <si>
    <t>Elektroinstalace - výtah D</t>
  </si>
  <si>
    <t>Celkem za stavbu</t>
  </si>
  <si>
    <t>CZK</t>
  </si>
  <si>
    <t>#POPS</t>
  </si>
  <si>
    <t>Popis stavby: 2024_1030_3 - DS Ústí nad Labem – PD evakuační výtahy, Domov pro seniory Krásné Březno</t>
  </si>
  <si>
    <t>#POPO</t>
  </si>
  <si>
    <t>Popis objektu: SO 01 - Domov pro seniory Krásné Březno</t>
  </si>
  <si>
    <t>#POPR</t>
  </si>
  <si>
    <t>Popis rozpočtu: D.1.1a - Evakuační výtahy - výtah A</t>
  </si>
  <si>
    <t>Položky nenavázané na cenovou soustavu (D+M) budou oceněny kompletně včetně přesunu hmot.</t>
  </si>
  <si>
    <t>Položky montáže nenavázané na cenovou soustavu budou oceněny kompletně včetně přesunu hmot.</t>
  </si>
  <si>
    <t>Dodávka materiálů (výrobků) nenavázaných na cenovou soustavu bude oceněna včetně přesunu hmot.</t>
  </si>
  <si>
    <t>Poznámka:</t>
  </si>
  <si>
    <t>PD znamená projektová dokumentace</t>
  </si>
  <si>
    <t>D+M znamená dodávka a montáž</t>
  </si>
  <si>
    <t>D+M+Dem znamená dodávka a montáž a demontáž</t>
  </si>
  <si>
    <t>Jsou-li v soupisu prací uvedeny odkazy na obchodní firmy, názvy nebo specifická označení výrobků apod., jsou</t>
  </si>
  <si>
    <t>takové odkazy pouze informativní a zhotoviteli umožňují v souladu se zákonem č. 134/2016 Sb. a příslušných paragrafů</t>
  </si>
  <si>
    <t>použít i jiných kvalitativně a technicky obdobných, případně kvalitnějších řešení.</t>
  </si>
  <si>
    <t>Popis rozpočtu: D.1.1b - Evakuační výtahy - výtah B</t>
  </si>
  <si>
    <t>Popis rozpočtu: D.1.1c - Evakuační výtahy - výtah C</t>
  </si>
  <si>
    <t>Popis rozpočtu: D.1.1d - Evakuační výtahy - výtah D</t>
  </si>
  <si>
    <t>Popis rozpočtu: D.1.4.4a - Elektroinstalace - výtah A</t>
  </si>
  <si>
    <t>Popis rozpočtu: D.1.4.4b - Elektroinstalace - výtah B</t>
  </si>
  <si>
    <t>Popis rozpočtu: D.1.4.4c - Elektroinstalace - výtah C</t>
  </si>
  <si>
    <t>Popis rozpočtu: D.1.4.4d - Elektroinstalace - výtah D</t>
  </si>
  <si>
    <t>Rekapitulace dílů</t>
  </si>
  <si>
    <t>Typ dílu</t>
  </si>
  <si>
    <t>61</t>
  </si>
  <si>
    <t>Úpravy povrchů vnitřní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</si>
  <si>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</si>
  <si>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</si>
  <si>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</si>
  <si>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</si>
  <si>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</si>
  <si>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</si>
  <si>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784</t>
  </si>
  <si>
    <t>Malby</t>
  </si>
  <si>
    <t>M21_1</t>
  </si>
  <si>
    <t>Výtah A Rozvaděč HR, pole č.1, dozbrojení</t>
  </si>
  <si>
    <t>Výtah B Rozvaděč HR, pole č.1, dozbrojení</t>
  </si>
  <si>
    <t>Výtah C Rozvaděč HR, pole č.1, dozbrojení</t>
  </si>
  <si>
    <t>Výtah D Rozvaděč HR, pole č.1, dozbrojení</t>
  </si>
  <si>
    <t>M21_2</t>
  </si>
  <si>
    <t>Elektroinstalace výtahu A,  osvětlení nástupišť, data</t>
  </si>
  <si>
    <t>Elektroinstalace výtahu B,  osvětlení nástupišť, data</t>
  </si>
  <si>
    <t>Elektroinstalace výtahu C,  osvětlení nástupišť, data</t>
  </si>
  <si>
    <t>Elektroinstalace výtahu D,  osvětlení nástupišť, data</t>
  </si>
  <si>
    <t>M33</t>
  </si>
  <si>
    <t>Montáže dopravních zařízení a vah-výtahy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</si>
  <si>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</si>
  <si>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</si>
  <si>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</si>
  <si>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</si>
  <si>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</si>
  <si>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</si>
  <si>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</si>
  <si>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</si>
  <si>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</si>
  <si>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</si>
  <si>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</si>
  <si>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</si>
  <si>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</si>
  <si>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</si>
  <si>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</si>
  <si>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</si>
  <si>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</si>
  <si>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</si>
  <si>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</si>
  <si>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</si>
  <si>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</si>
  <si>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</si>
  <si>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</si>
  <si>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</si>
  <si>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</si>
  <si>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</si>
  <si>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</si>
  <si>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</si>
  <si>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</si>
  <si>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</si>
  <si>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</si>
  <si>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612401291RT2</t>
  </si>
  <si>
    <t>Omítky malých ploch vnitřních stěn přes 0,09 do 0,25 m2, vápennou štukovou omítkou</t>
  </si>
  <si>
    <t>kus</t>
  </si>
  <si>
    <t>801-4</t>
  </si>
  <si>
    <t>RTS 26/ I</t>
  </si>
  <si>
    <t>Práce</t>
  </si>
  <si>
    <t>Běžná</t>
  </si>
  <si>
    <t>POL1_</t>
  </si>
  <si>
    <t>jakoukoliv maltou, z pomocného pracovního lešení o výšce podlahy do 1900 mm a pro zatížení do 1,5 kPa,</t>
  </si>
  <si>
    <t>SPI</t>
  </si>
  <si>
    <t xml:space="preserve">viz půdorys 1.NP-4.NP : </t>
  </si>
  <si>
    <t>VV</t>
  </si>
  <si>
    <t>2,000*4*1</t>
  </si>
  <si>
    <t>612409991RT2</t>
  </si>
  <si>
    <t>Začištění omítek kolem oken, dveří a obkladů apod. s použitím suché maltové směsi</t>
  </si>
  <si>
    <t>m</t>
  </si>
  <si>
    <t>(1,000+2,000)*2*4*1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</si>
  <si>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</si>
  <si>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</si>
  <si>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m2</t>
  </si>
  <si>
    <t>801-1</t>
  </si>
  <si>
    <t>55,000*4*1</t>
  </si>
  <si>
    <t>95R001</t>
  </si>
  <si>
    <t>Vyčištění výtahové šachty, rozměr 1800x1650 mm, výška šachty 13800 mm</t>
  </si>
  <si>
    <t>Vlastní</t>
  </si>
  <si>
    <t>Indiv</t>
  </si>
  <si>
    <t>Včetně všech potřebných mechanismů.</t>
  </si>
  <si>
    <t>POP</t>
  </si>
  <si>
    <t xml:space="preserve">viz výkres půdorys 1.NP-4.NP - bourací práce : </t>
  </si>
  <si>
    <t xml:space="preserve">odkaz B/01 : </t>
  </si>
  <si>
    <t>1,000</t>
  </si>
  <si>
    <t>96R001</t>
  </si>
  <si>
    <t>Kompletní demontáž zařízení výtahu včetně konstrukce dveří do výtahové šachty, včetně odvozu a likvidace</t>
  </si>
  <si>
    <t>999281108R00</t>
  </si>
  <si>
    <t xml:space="preserve">Přesun hmot pro opravy a údržbu objektů pro opravy a údržbu dosavadních objektů včetně vnějších plášťů  výšky do 12 m,  </t>
  </si>
  <si>
    <t>t</t>
  </si>
  <si>
    <t>Přesun hmot</t>
  </si>
  <si>
    <t>POL7_</t>
  </si>
  <si>
    <t>oborů 801, 803, 811 a 812</t>
  </si>
  <si>
    <t xml:space="preserve">Hmotnosti z položek s pořadovými čísly: : </t>
  </si>
  <si>
    <t xml:space="preserve">1,2,3, : </t>
  </si>
  <si>
    <t>Součet: : 0,14000</t>
  </si>
  <si>
    <t>784191101R00</t>
  </si>
  <si>
    <t>Příprava povrchu Penetrace (napouštění) podkladu disperzní, jednonásobná</t>
  </si>
  <si>
    <t>800-784</t>
  </si>
  <si>
    <t>Odkaz na mn. položky pořadí 8 : 36,00000</t>
  </si>
  <si>
    <t>784195212R00</t>
  </si>
  <si>
    <t>Malby z malířských směsí otěruvzdorných,  , bělost 82 %, dvojnásobné</t>
  </si>
  <si>
    <t>(1,000+2,000)*2*1,500*4*1</t>
  </si>
  <si>
    <t>M33R001</t>
  </si>
  <si>
    <t>X/01 D+M zařízení výtahu (stávající výtahová šachta)</t>
  </si>
  <si>
    <t>ROZMĚR ŠACHTY:  1650 x 1800 mm</t>
  </si>
  <si>
    <t>PROHLUBEŇ: 1500 mm</t>
  </si>
  <si>
    <t>ŠACHTA: STÁVAJÍCÍ ŽELEZOBETONOVÁ</t>
  </si>
  <si>
    <t>ZPŮSOB KOTVENÍ: DLE DÍLENSKÉ DOKUMENTACE ZPRACOVANÉ DODAVATELEM</t>
  </si>
  <si>
    <t>POHON: ELEKTRICKÝ, TRAKČNÍ SE SAMOOBSLUHOU</t>
  </si>
  <si>
    <t>UMÍSTĚNÍ ROZVADĚČE, ZÁLOŽNÍHO ZDROJE A STROJE VÝTAHU VIZ. D.1.4.4 ELEKTROINSTALACE</t>
  </si>
  <si>
    <t>PROTIVÁHA: BETONOVÉ BLOKY V OCEL. RÁMU</t>
  </si>
  <si>
    <t>NOSNOST: min. 1000 kg</t>
  </si>
  <si>
    <t>ROZMĚR KABINY: min. 1000x1250mm</t>
  </si>
  <si>
    <t>VÝŠKA KABINY: min. 2000mm</t>
  </si>
  <si>
    <t>SVĚTLÁ ŠÍŘKA DVEŘÍ: min. 800mm</t>
  </si>
  <si>
    <t>SVĚTLÁ VÝŠKA DVEŘÍ: 2000mm</t>
  </si>
  <si>
    <t>VÝŠKA OVLÁDACÍCH PRVKŮ: 800mm NAD ÚROVNÍ PODLAHY</t>
  </si>
  <si>
    <t>NEREZ KAZETA S KONTRASTNÍMI OVLÁDACÍMI TLAČÍTKY S BRAILLOVÝM PÍSMEM, DIGITÁLNÍ SIGNALIZACÍ POLOHY A SMĚRU JÍZDY A NOUZOVÝM OSVĚTLENÍM</t>
  </si>
  <si>
    <t>ZVUKOVÉ UPOZORNĚNÍ (GONG) PŘI DOJEZDU DO CÍLOVÉ STANICE</t>
  </si>
  <si>
    <t>NEREZ SKLOPNÉ SEDÁTKO V DOSAHU OVLÁDACÍHO PANELU</t>
  </si>
  <si>
    <t>ZRCADLO</t>
  </si>
  <si>
    <t>NEREZ MADLO</t>
  </si>
  <si>
    <t>PODLAHA KABINY S PROTISKLUZNOU KRYTINOU</t>
  </si>
  <si>
    <t>TELEFONNÍ LINKA PRO DOROZUMÍVACÍ ZAŘÍZENÍ</t>
  </si>
  <si>
    <t>RÁM KABINY: OCEL ODOLNÁ PROTI NAMÁHÁNÍ</t>
  </si>
  <si>
    <t>VENTILACE KABINY: PŘIROZENÁ</t>
  </si>
  <si>
    <t>OSVĚTLENÍ KABINY: LED ZAPUŠTĚNÉ VE STROPĚ KABINY</t>
  </si>
  <si>
    <t>ŠACHETNÍ DVEŘE: AUTOMATICKÉ, TELESKOPICKÉ, DVOUDÍLNÉ, EW 30/DP1-C</t>
  </si>
  <si>
    <t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t>
  </si>
  <si>
    <t/>
  </si>
  <si>
    <t>DODÁVKA V KOMPLETIZOVANÉM PROVEDENÍ VČ. KOTEVNÍCH PRVKŮ VÍCE VIZ TECHNICKÁ ZPRÁVA D.1.1.</t>
  </si>
  <si>
    <t>ZPRACOVÁNÍ DÍLENSKÉ DOKUMENTACE, PŘED ZADÁNÍM DO VÝROBY NUTNO OVĚŘIT ROZMĚRY VÝTAHOVÉ ŠACHTY.</t>
  </si>
  <si>
    <t xml:space="preserve">viz výpis ostatních výrobků : </t>
  </si>
  <si>
    <t>V1 : 1,000</t>
  </si>
  <si>
    <t>005121 R</t>
  </si>
  <si>
    <t>Zařízení staveniště</t>
  </si>
  <si>
    <t>soubor</t>
  </si>
  <si>
    <t>VRN</t>
  </si>
  <si>
    <t>POL99_8</t>
  </si>
  <si>
    <t>Veškeré náklady spojené s vybudováním, provozem a odstraněním zařízení staveniště.</t>
  </si>
  <si>
    <t>005122010R</t>
  </si>
  <si>
    <t xml:space="preserve">Provoz objednatele 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</si>
  <si>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</si>
  <si>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</si>
  <si>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005211010R</t>
  </si>
  <si>
    <t>Předání a převzetí staveniště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</si>
  <si>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</si>
  <si>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</si>
  <si>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</si>
  <si>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t>
  </si>
  <si>
    <t>Provoz pro pěší bude zajištěn provizorními lávkami. Výkopy na volných a neohrazených pozemcích budou opatřeny ochranným zábradlím tak, aby bylo zabráněno pádu cizích osob do výkopu. Zábradlí bude zřetelně označeno případně osvíceno.</t>
  </si>
  <si>
    <t>00524 R</t>
  </si>
  <si>
    <t>Předání a převzetí díla</t>
  </si>
  <si>
    <t>Náklady zhotovitele, které vzniknou v souvislosti s povinnostmi zhotovitele při předání a převzetí díla.</t>
  </si>
  <si>
    <t>SUM</t>
  </si>
  <si>
    <t>KABINOVÉ DVEŘE: AUTOMATICKÉ, TELESKOPICKÉ, DVOUDÍLNÉ,</t>
  </si>
  <si>
    <t>VÝTAH MUSÍ SPLŇOVAT POŽADAVKY PBŘS</t>
  </si>
  <si>
    <t>· VÝTAH MUSÍ BÝT SCHOPEN PROVOZU PO STANOVENOU DOBU EVAKUACE A MUSÍ BÝT NAVRŽEN PODLE ČSN EN 81-1 NEBO ČSN EN 81-2 A BÝT OPATŘENY OCHRANOU, ŘÍZENÍM A SIGNALIZACÍ PODLE TÉTO NORMY.</t>
  </si>
  <si>
    <t>· MUSÍ OBSLUHOVAT NÁSTUPIŠTĚ URČENÁ PRO EVAKUACI. MUSÍ BÝT ŘÁDNĚ OZNAČEN.</t>
  </si>
  <si>
    <t>· V PŘÍPADĚ OHROŽENÍ OBJEKTU POŽÁREM BUDE UMOŽNĚNO SJETÍ KLECE DO STANICE V 1.NP PŘIVOLÁNÍM POMOCÍ KLÍČOVÉHO SPÍNAČE.</t>
  </si>
  <si>
    <t>· VÝTAH MUSÍ BÝT VYŘAZEN Z NORMÁLNÍHO PROVOZU A BÝT PŘIPRAVEN PRO EVAKUACI POMOCÍ ZVLÁŠTNÍHO OVLÁDÁNÍ VÝTAHOVÉ KLECE.</t>
  </si>
  <si>
    <t>· ŘÍDÍCÍ SYSTÉMY VÝTAHU MUSÍ SPLŇOVAT POŽADAVKY UVEDENÉ V ČL. 4.7 ČSN 27 4014, VIZ. OBR. Č. 1 A 2.</t>
  </si>
  <si>
    <t>· VÝTAH MUSÍ SPLŇOVAT POŽADAVKY NA ODVĚTRÁNÍ STANOVENÉ ČLÁNKEM 8.10.5 A) ČSN 73 0802</t>
  </si>
  <si>
    <t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t>
  </si>
  <si>
    <t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t>
  </si>
  <si>
    <t>END</t>
  </si>
  <si>
    <t>(1,100+2,000)*2*4*1</t>
  </si>
  <si>
    <t>Vyčištění výtahové šachty, rozměr 2400x3450 mm, výška šachty 13800 mm</t>
  </si>
  <si>
    <t>Součet: : 0,14201</t>
  </si>
  <si>
    <t>Odkaz na mn. položky pořadí 8 : 37,20000</t>
  </si>
  <si>
    <t>(1,100+2,000)*2*1,500*4*1</t>
  </si>
  <si>
    <t>X/02 D+M zařízení výtahu (stávající výtahová šachta)</t>
  </si>
  <si>
    <t>ROZMĚR ŠACHTY:  2400 x 3450 mm</t>
  </si>
  <si>
    <t>V2 : 1,000</t>
  </si>
  <si>
    <t>V3 : 1,000</t>
  </si>
  <si>
    <t xml:space="preserve">viz půdorys 1.NP-2.NP : </t>
  </si>
  <si>
    <t>2,000*2*1</t>
  </si>
  <si>
    <t>(1,100+2,000)*2*2*1</t>
  </si>
  <si>
    <t>70,000*2*1</t>
  </si>
  <si>
    <t>Vyčištění výtahové šachty, rozměr 1800x1500 mm, výška šachty 8610 mm</t>
  </si>
  <si>
    <t xml:space="preserve">viz výkres půdorys 1.NP-2.NP - bourací práce : </t>
  </si>
  <si>
    <t>Součet: : 0,07220</t>
  </si>
  <si>
    <t>Odkaz na mn. položky pořadí 8 : 18,60000</t>
  </si>
  <si>
    <t>(1,100+2,000)*2*1,500*2*1</t>
  </si>
  <si>
    <t>X/03 D+M zařízení výtahu (stávající výtahová šachta)</t>
  </si>
  <si>
    <t>ROZMĚR ŠACHTY:  1500 x 1800 mm</t>
  </si>
  <si>
    <t>V4 : 1,000</t>
  </si>
  <si>
    <t>POL99_2</t>
  </si>
  <si>
    <t>1</t>
  </si>
  <si>
    <t>Demontáž stávajícího vývodu-rezervy</t>
  </si>
  <si>
    <t>hod</t>
  </si>
  <si>
    <t>HODINOVE ZUCTOVACI SAZBY</t>
  </si>
  <si>
    <t>2</t>
  </si>
  <si>
    <t>Uprava stavajiciho rozvadece</t>
  </si>
  <si>
    <t>3</t>
  </si>
  <si>
    <t>Vyhledani pripojovaciho mista</t>
  </si>
  <si>
    <t>4</t>
  </si>
  <si>
    <t>Napojeni na stavajici zarizeni</t>
  </si>
  <si>
    <t>5</t>
  </si>
  <si>
    <t>Zabezpeceni pracoviste</t>
  </si>
  <si>
    <t>6</t>
  </si>
  <si>
    <t>Spolupráce s investorem - vypínání rozvaděčů, koordinace</t>
  </si>
  <si>
    <t>7</t>
  </si>
  <si>
    <t>RSA 6 A Řadová svorka barevná</t>
  </si>
  <si>
    <t>ks</t>
  </si>
  <si>
    <t>8</t>
  </si>
  <si>
    <t>10B-3 -10A</t>
  </si>
  <si>
    <t>JISTIČ 3-PÓLOVÝ CHARAKT."B"</t>
  </si>
  <si>
    <t>9</t>
  </si>
  <si>
    <t>H07V-K1X6OR 6  mm2 , pevně</t>
  </si>
  <si>
    <t>VODIČ JEDNOŽILOVÝ (CY)</t>
  </si>
  <si>
    <t>10</t>
  </si>
  <si>
    <t>Kabel nehořlavý typ 1-CXKH-R-J 5Cx2,5mm2, 60 min.</t>
  </si>
  <si>
    <t>11</t>
  </si>
  <si>
    <t>3x20A,500V,IP65</t>
  </si>
  <si>
    <t>SPÍNAČ VAČKOVÝ VE SKŘÍNI</t>
  </si>
  <si>
    <t>12</t>
  </si>
  <si>
    <t>Pg16-21</t>
  </si>
  <si>
    <t>UCPÁVKA PLASTOVÁ VČETNĚ MATICE - ZÁVIT Pg</t>
  </si>
  <si>
    <t>13</t>
  </si>
  <si>
    <t>Pg10</t>
  </si>
  <si>
    <t>14</t>
  </si>
  <si>
    <t>Vodivé propoje rozvaděče HR, pole č.1</t>
  </si>
  <si>
    <t>sada</t>
  </si>
  <si>
    <t>15</t>
  </si>
  <si>
    <t>Popisky, štítky, označení</t>
  </si>
  <si>
    <t>16</t>
  </si>
  <si>
    <t>Skutečný stav rozvaděče HR, pole č.1 vývod pro výtah - elektro</t>
  </si>
  <si>
    <t>17</t>
  </si>
  <si>
    <t>18</t>
  </si>
  <si>
    <t>Spolupráce s investorem - zpřístupnění pracoviště, koordinace</t>
  </si>
  <si>
    <t>19</t>
  </si>
  <si>
    <t>CYKY-J 3x1.5 mm2 , pevně</t>
  </si>
  <si>
    <t>KABEL SILOVÝ,IZOLACE PVC S VODIČEM PE</t>
  </si>
  <si>
    <t>20</t>
  </si>
  <si>
    <t>SYKFY 2x2x0.5 , pevně</t>
  </si>
  <si>
    <t>KABEL SDĚLOVACÍ STÍNĚNÝ</t>
  </si>
  <si>
    <t>21</t>
  </si>
  <si>
    <t>Kabel datový UTP cat 6e, připojení, ukončení</t>
  </si>
  <si>
    <t>22</t>
  </si>
  <si>
    <t>do 2,5 mm2</t>
  </si>
  <si>
    <t>Ukončení vodičů izolovaných s označením a zapojením v rozváděči nebo na přístroji</t>
  </si>
  <si>
    <t>23</t>
  </si>
  <si>
    <t>do 10 mm2</t>
  </si>
  <si>
    <t>KRABICOVÁ ROZVODKA, IP 54, VČ. SVORKOVNICE</t>
  </si>
  <si>
    <t>24</t>
  </si>
  <si>
    <t>LHD18x18 hranatá</t>
  </si>
  <si>
    <t>LIŠTA ELEKTROINSTALAČNÍ VČ. DÍLŮ A PŘÍSLUŠENSTVÍ</t>
  </si>
  <si>
    <t>25</t>
  </si>
  <si>
    <t>Hmoždiny, vruty</t>
  </si>
  <si>
    <t>26</t>
  </si>
  <si>
    <t>Vrtání děr 8mm do zdiva cihelného</t>
  </si>
  <si>
    <t>27</t>
  </si>
  <si>
    <t>1416E d 16  mm, pevně</t>
  </si>
  <si>
    <t>TRUBKA OHEBNÁ, NÍZKÁ MECHANICKÁ ODOLNOST</t>
  </si>
  <si>
    <t>28</t>
  </si>
  <si>
    <t>EI 30 Kabel. přepážka</t>
  </si>
  <si>
    <t>29</t>
  </si>
  <si>
    <t>Stena do 150mm</t>
  </si>
  <si>
    <t>VYBOURANI OTVORU VE ZDIVU</t>
  </si>
  <si>
    <t>CIHELNEM DO PRUMERU 60mm</t>
  </si>
  <si>
    <t>30</t>
  </si>
  <si>
    <t>Stena do 300mm</t>
  </si>
  <si>
    <t>31</t>
  </si>
  <si>
    <t>Sire 30 mm</t>
  </si>
  <si>
    <t>VYSEKANI RYH VE ZDIVU</t>
  </si>
  <si>
    <t>CIHELNEM - HLOUBKA 30mm</t>
  </si>
  <si>
    <t>32</t>
  </si>
  <si>
    <t>VYSEKANI RYH V PODHLEDU STROPU</t>
  </si>
  <si>
    <t>Z TVARNIC - HLOUBKA 50mm</t>
  </si>
  <si>
    <t>33</t>
  </si>
  <si>
    <t>Sire do 150 mm</t>
  </si>
  <si>
    <t>OMITKA RYH VE STROPECH MALTOU</t>
  </si>
  <si>
    <t>34</t>
  </si>
  <si>
    <t>Jakekoliv sire</t>
  </si>
  <si>
    <t>HRUBA VYPLN RYH MALTOU</t>
  </si>
  <si>
    <t>35</t>
  </si>
  <si>
    <t>Do 1.9 m</t>
  </si>
  <si>
    <t>LESENI LEHKE PRACOVNI O VYSCE</t>
  </si>
  <si>
    <t>LESENOVE PODLAHY</t>
  </si>
  <si>
    <t>36</t>
  </si>
  <si>
    <t>8110 117x117x42</t>
  </si>
  <si>
    <t>KRABICOVÁ ROZVODKA PLASTOVÁ, IP54, PRO OSAZENÍ NA MATERIÁLY HOŘLAVOSTI A-C2, PRÁZDNÁ</t>
  </si>
  <si>
    <t>37</t>
  </si>
  <si>
    <t>Svorka násobná do 2,5mm2, 3x-5x</t>
  </si>
  <si>
    <t>38</t>
  </si>
  <si>
    <t>Svítidlo LED do 15W, IP20, 3000K, kruhové, nástěnné</t>
  </si>
  <si>
    <t>39</t>
  </si>
  <si>
    <t>Do   2,5 mm2</t>
  </si>
  <si>
    <t>UKONČENÍ  VODIČŮ V ROZVADĚČÍCH, PŘÍSTROJÍCH</t>
  </si>
  <si>
    <t>40</t>
  </si>
  <si>
    <t>úklid po montážních pracech elektro</t>
  </si>
  <si>
    <t>CISTENI BUDOV prostor ZAMETANIM</t>
  </si>
  <si>
    <t>41</t>
  </si>
  <si>
    <t>Zkusebni provoz</t>
  </si>
  <si>
    <t>42</t>
  </si>
  <si>
    <t>Zauceni obsluhy</t>
  </si>
  <si>
    <t>43</t>
  </si>
  <si>
    <t>Montaz jinde nespecifikovaná</t>
  </si>
  <si>
    <t>44</t>
  </si>
  <si>
    <t>Skutečný stav PD - elektro</t>
  </si>
  <si>
    <t>45</t>
  </si>
  <si>
    <t>Spoluprace s reviz.technikem</t>
  </si>
  <si>
    <t>PROVEDENI REVIZNICH ZKOUSEK</t>
  </si>
  <si>
    <t>DLE ČSN 33 2000-6 ed.2</t>
  </si>
  <si>
    <t>46</t>
  </si>
  <si>
    <t>Revizni technik</t>
  </si>
  <si>
    <t>Podružný materiál</t>
  </si>
  <si>
    <t>kpl</t>
  </si>
  <si>
    <t>100</t>
  </si>
  <si>
    <t>PPV, GZS, provozní vlivy,…</t>
  </si>
  <si>
    <t>25B-3 -25A</t>
  </si>
  <si>
    <t>Kabel nehořlavý typ 1-CXKH-R-J 5Cx6mm2, 60 min.</t>
  </si>
  <si>
    <t>3x40A,500V,IP65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</si>
</sst>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17" fillId="0" borderId="43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/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Y4W+oOk9m7BptZNaFpJ8LbCun7RpAlnFwPsIgQhBM9wg+egCXCu2u35M3l4nt9iKE2YydnO9N9a8pHzsgQWPpA==" saltValue="I4FvFl39v0jK2a4R5FO+O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21D12-67B3-4553-B8C3-F16E6A52815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67</v>
      </c>
      <c r="C4" s="206" t="s">
        <v>68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108</v>
      </c>
      <c r="C8" s="249" t="s">
        <v>111</v>
      </c>
      <c r="D8" s="233"/>
      <c r="E8" s="234"/>
      <c r="F8" s="235"/>
      <c r="G8" s="235">
        <f>SUMIF(AG9:AG35,"&lt;&gt;NOR",G9:G35)</f>
        <v>0</v>
      </c>
      <c r="H8" s="235"/>
      <c r="I8" s="235">
        <f>SUM(I9:I35)</f>
        <v>0</v>
      </c>
      <c r="J8" s="235"/>
      <c r="K8" s="235">
        <f>SUM(K9:K35)</f>
        <v>0</v>
      </c>
      <c r="L8" s="235"/>
      <c r="M8" s="235">
        <f>SUM(M9:M35)</f>
        <v>0</v>
      </c>
      <c r="N8" s="234"/>
      <c r="O8" s="234">
        <f>SUM(O9:O35)</f>
        <v>0</v>
      </c>
      <c r="P8" s="234"/>
      <c r="Q8" s="234">
        <f>SUM(Q9:Q35)</f>
        <v>0</v>
      </c>
      <c r="R8" s="235"/>
      <c r="S8" s="235"/>
      <c r="T8" s="236"/>
      <c r="U8" s="230"/>
      <c r="V8" s="230">
        <f>SUM(V9:V35)</f>
        <v>0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286</v>
      </c>
      <c r="C9" s="250" t="s">
        <v>287</v>
      </c>
      <c r="D9" s="240" t="s">
        <v>288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175</v>
      </c>
      <c r="T9" s="244" t="s">
        <v>176</v>
      </c>
      <c r="U9" s="224">
        <v>0</v>
      </c>
      <c r="V9" s="224">
        <f>ROUND(E9*U9,2)</f>
        <v>0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3" t="s">
        <v>289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178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38">
        <v>2</v>
      </c>
      <c r="B11" s="239" t="s">
        <v>290</v>
      </c>
      <c r="C11" s="250" t="s">
        <v>291</v>
      </c>
      <c r="D11" s="240" t="s">
        <v>288</v>
      </c>
      <c r="E11" s="241">
        <v>1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12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175</v>
      </c>
      <c r="T11" s="244" t="s">
        <v>176</v>
      </c>
      <c r="U11" s="224">
        <v>0</v>
      </c>
      <c r="V11" s="224">
        <f>ROUND(E11*U11,2)</f>
        <v>0</v>
      </c>
      <c r="W11" s="224"/>
      <c r="X11" s="224" t="s">
        <v>156</v>
      </c>
      <c r="Y11" s="224" t="s">
        <v>157</v>
      </c>
      <c r="Z11" s="214"/>
      <c r="AA11" s="214"/>
      <c r="AB11" s="214"/>
      <c r="AC11" s="214"/>
      <c r="AD11" s="214"/>
      <c r="AE11" s="214"/>
      <c r="AF11" s="214"/>
      <c r="AG11" s="214" t="s">
        <v>158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1"/>
      <c r="B12" s="222"/>
      <c r="C12" s="253" t="s">
        <v>289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178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3</v>
      </c>
      <c r="B13" s="239" t="s">
        <v>292</v>
      </c>
      <c r="C13" s="250" t="s">
        <v>293</v>
      </c>
      <c r="D13" s="240" t="s">
        <v>288</v>
      </c>
      <c r="E13" s="241">
        <v>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175</v>
      </c>
      <c r="T13" s="244" t="s">
        <v>176</v>
      </c>
      <c r="U13" s="224">
        <v>0</v>
      </c>
      <c r="V13" s="224">
        <f>ROUND(E13*U13,2)</f>
        <v>0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3" t="s">
        <v>289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178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38">
        <v>4</v>
      </c>
      <c r="B15" s="239" t="s">
        <v>294</v>
      </c>
      <c r="C15" s="250" t="s">
        <v>295</v>
      </c>
      <c r="D15" s="240" t="s">
        <v>288</v>
      </c>
      <c r="E15" s="241">
        <v>1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12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175</v>
      </c>
      <c r="T15" s="244" t="s">
        <v>176</v>
      </c>
      <c r="U15" s="224">
        <v>0</v>
      </c>
      <c r="V15" s="224">
        <f>ROUND(E15*U15,2)</f>
        <v>0</v>
      </c>
      <c r="W15" s="224"/>
      <c r="X15" s="224" t="s">
        <v>156</v>
      </c>
      <c r="Y15" s="224" t="s">
        <v>157</v>
      </c>
      <c r="Z15" s="214"/>
      <c r="AA15" s="214"/>
      <c r="AB15" s="214"/>
      <c r="AC15" s="214"/>
      <c r="AD15" s="214"/>
      <c r="AE15" s="214"/>
      <c r="AF15" s="214"/>
      <c r="AG15" s="214" t="s">
        <v>158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1"/>
      <c r="B16" s="222"/>
      <c r="C16" s="253" t="s">
        <v>289</v>
      </c>
      <c r="D16" s="247"/>
      <c r="E16" s="247"/>
      <c r="F16" s="247"/>
      <c r="G16" s="247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4"/>
      <c r="AA16" s="214"/>
      <c r="AB16" s="214"/>
      <c r="AC16" s="214"/>
      <c r="AD16" s="214"/>
      <c r="AE16" s="214"/>
      <c r="AF16" s="214"/>
      <c r="AG16" s="214" t="s">
        <v>178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38">
        <v>5</v>
      </c>
      <c r="B17" s="239" t="s">
        <v>296</v>
      </c>
      <c r="C17" s="250" t="s">
        <v>297</v>
      </c>
      <c r="D17" s="240" t="s">
        <v>288</v>
      </c>
      <c r="E17" s="241">
        <v>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175</v>
      </c>
      <c r="T17" s="244" t="s">
        <v>176</v>
      </c>
      <c r="U17" s="224">
        <v>0</v>
      </c>
      <c r="V17" s="224">
        <f>ROUND(E17*U17,2)</f>
        <v>0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3" t="s">
        <v>289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178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38">
        <v>6</v>
      </c>
      <c r="B19" s="239" t="s">
        <v>298</v>
      </c>
      <c r="C19" s="250" t="s">
        <v>299</v>
      </c>
      <c r="D19" s="240" t="s">
        <v>288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12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175</v>
      </c>
      <c r="T19" s="244" t="s">
        <v>176</v>
      </c>
      <c r="U19" s="224">
        <v>0</v>
      </c>
      <c r="V19" s="224">
        <f>ROUND(E19*U19,2)</f>
        <v>0</v>
      </c>
      <c r="W19" s="224"/>
      <c r="X19" s="224" t="s">
        <v>156</v>
      </c>
      <c r="Y19" s="224" t="s">
        <v>157</v>
      </c>
      <c r="Z19" s="214"/>
      <c r="AA19" s="214"/>
      <c r="AB19" s="214"/>
      <c r="AC19" s="214"/>
      <c r="AD19" s="214"/>
      <c r="AE19" s="214"/>
      <c r="AF19" s="214"/>
      <c r="AG19" s="214" t="s">
        <v>158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1"/>
      <c r="B20" s="222"/>
      <c r="C20" s="253" t="s">
        <v>289</v>
      </c>
      <c r="D20" s="247"/>
      <c r="E20" s="247"/>
      <c r="F20" s="247"/>
      <c r="G20" s="247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4"/>
      <c r="AA20" s="214"/>
      <c r="AB20" s="214"/>
      <c r="AC20" s="214"/>
      <c r="AD20" s="214"/>
      <c r="AE20" s="214"/>
      <c r="AF20" s="214"/>
      <c r="AG20" s="214" t="s">
        <v>178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59">
        <v>7</v>
      </c>
      <c r="B21" s="260" t="s">
        <v>300</v>
      </c>
      <c r="C21" s="266" t="s">
        <v>301</v>
      </c>
      <c r="D21" s="261" t="s">
        <v>302</v>
      </c>
      <c r="E21" s="262">
        <v>4</v>
      </c>
      <c r="F21" s="263"/>
      <c r="G21" s="264">
        <f>ROUND(E21*F21,2)</f>
        <v>0</v>
      </c>
      <c r="H21" s="263"/>
      <c r="I21" s="264">
        <f>ROUND(E21*H21,2)</f>
        <v>0</v>
      </c>
      <c r="J21" s="263"/>
      <c r="K21" s="264">
        <f>ROUND(E21*J21,2)</f>
        <v>0</v>
      </c>
      <c r="L21" s="264">
        <v>12</v>
      </c>
      <c r="M21" s="264">
        <f>G21*(1+L21/100)</f>
        <v>0</v>
      </c>
      <c r="N21" s="262">
        <v>0</v>
      </c>
      <c r="O21" s="262">
        <f>ROUND(E21*N21,2)</f>
        <v>0</v>
      </c>
      <c r="P21" s="262">
        <v>0</v>
      </c>
      <c r="Q21" s="262">
        <f>ROUND(E21*P21,2)</f>
        <v>0</v>
      </c>
      <c r="R21" s="264"/>
      <c r="S21" s="264" t="s">
        <v>175</v>
      </c>
      <c r="T21" s="265" t="s">
        <v>176</v>
      </c>
      <c r="U21" s="224">
        <v>0</v>
      </c>
      <c r="V21" s="224">
        <f>ROUND(E21*U21,2)</f>
        <v>0</v>
      </c>
      <c r="W21" s="224"/>
      <c r="X21" s="224" t="s">
        <v>156</v>
      </c>
      <c r="Y21" s="224" t="s">
        <v>157</v>
      </c>
      <c r="Z21" s="214"/>
      <c r="AA21" s="214"/>
      <c r="AB21" s="214"/>
      <c r="AC21" s="214"/>
      <c r="AD21" s="214"/>
      <c r="AE21" s="214"/>
      <c r="AF21" s="214"/>
      <c r="AG21" s="214" t="s">
        <v>158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38">
        <v>8</v>
      </c>
      <c r="B22" s="239" t="s">
        <v>303</v>
      </c>
      <c r="C22" s="250" t="s">
        <v>304</v>
      </c>
      <c r="D22" s="240" t="s">
        <v>302</v>
      </c>
      <c r="E22" s="241">
        <v>1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12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/>
      <c r="S22" s="243" t="s">
        <v>175</v>
      </c>
      <c r="T22" s="244" t="s">
        <v>176</v>
      </c>
      <c r="U22" s="224">
        <v>0</v>
      </c>
      <c r="V22" s="224">
        <f>ROUND(E22*U22,2)</f>
        <v>0</v>
      </c>
      <c r="W22" s="224"/>
      <c r="X22" s="224" t="s">
        <v>156</v>
      </c>
      <c r="Y22" s="224" t="s">
        <v>157</v>
      </c>
      <c r="Z22" s="214"/>
      <c r="AA22" s="214"/>
      <c r="AB22" s="214"/>
      <c r="AC22" s="214"/>
      <c r="AD22" s="214"/>
      <c r="AE22" s="214"/>
      <c r="AF22" s="214"/>
      <c r="AG22" s="214" t="s">
        <v>158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2" x14ac:dyDescent="0.2">
      <c r="A23" s="221"/>
      <c r="B23" s="222"/>
      <c r="C23" s="253" t="s">
        <v>305</v>
      </c>
      <c r="D23" s="247"/>
      <c r="E23" s="247"/>
      <c r="F23" s="247"/>
      <c r="G23" s="24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178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38">
        <v>9</v>
      </c>
      <c r="B24" s="239" t="s">
        <v>306</v>
      </c>
      <c r="C24" s="250" t="s">
        <v>307</v>
      </c>
      <c r="D24" s="240" t="s">
        <v>166</v>
      </c>
      <c r="E24" s="241">
        <v>80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12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/>
      <c r="S24" s="243" t="s">
        <v>175</v>
      </c>
      <c r="T24" s="244" t="s">
        <v>176</v>
      </c>
      <c r="U24" s="224">
        <v>0</v>
      </c>
      <c r="V24" s="224">
        <f>ROUND(E24*U24,2)</f>
        <v>0</v>
      </c>
      <c r="W24" s="224"/>
      <c r="X24" s="224" t="s">
        <v>156</v>
      </c>
      <c r="Y24" s="224" t="s">
        <v>157</v>
      </c>
      <c r="Z24" s="214"/>
      <c r="AA24" s="214"/>
      <c r="AB24" s="214"/>
      <c r="AC24" s="214"/>
      <c r="AD24" s="214"/>
      <c r="AE24" s="214"/>
      <c r="AF24" s="214"/>
      <c r="AG24" s="214" t="s">
        <v>158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1"/>
      <c r="B25" s="222"/>
      <c r="C25" s="253" t="s">
        <v>308</v>
      </c>
      <c r="D25" s="247"/>
      <c r="E25" s="247"/>
      <c r="F25" s="247"/>
      <c r="G25" s="247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4"/>
      <c r="AA25" s="214"/>
      <c r="AB25" s="214"/>
      <c r="AC25" s="214"/>
      <c r="AD25" s="214"/>
      <c r="AE25" s="214"/>
      <c r="AF25" s="214"/>
      <c r="AG25" s="214" t="s">
        <v>178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59">
        <v>10</v>
      </c>
      <c r="B26" s="260" t="s">
        <v>309</v>
      </c>
      <c r="C26" s="266" t="s">
        <v>310</v>
      </c>
      <c r="D26" s="261" t="s">
        <v>166</v>
      </c>
      <c r="E26" s="262">
        <v>80</v>
      </c>
      <c r="F26" s="263"/>
      <c r="G26" s="264">
        <f>ROUND(E26*F26,2)</f>
        <v>0</v>
      </c>
      <c r="H26" s="263"/>
      <c r="I26" s="264">
        <f>ROUND(E26*H26,2)</f>
        <v>0</v>
      </c>
      <c r="J26" s="263"/>
      <c r="K26" s="264">
        <f>ROUND(E26*J26,2)</f>
        <v>0</v>
      </c>
      <c r="L26" s="264">
        <v>12</v>
      </c>
      <c r="M26" s="264">
        <f>G26*(1+L26/100)</f>
        <v>0</v>
      </c>
      <c r="N26" s="262">
        <v>0</v>
      </c>
      <c r="O26" s="262">
        <f>ROUND(E26*N26,2)</f>
        <v>0</v>
      </c>
      <c r="P26" s="262">
        <v>0</v>
      </c>
      <c r="Q26" s="262">
        <f>ROUND(E26*P26,2)</f>
        <v>0</v>
      </c>
      <c r="R26" s="264"/>
      <c r="S26" s="264" t="s">
        <v>175</v>
      </c>
      <c r="T26" s="265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38">
        <v>11</v>
      </c>
      <c r="B27" s="239" t="s">
        <v>311</v>
      </c>
      <c r="C27" s="250" t="s">
        <v>312</v>
      </c>
      <c r="D27" s="240" t="s">
        <v>302</v>
      </c>
      <c r="E27" s="241">
        <v>1</v>
      </c>
      <c r="F27" s="242"/>
      <c r="G27" s="243">
        <f>ROUND(E27*F27,2)</f>
        <v>0</v>
      </c>
      <c r="H27" s="242"/>
      <c r="I27" s="243">
        <f>ROUND(E27*H27,2)</f>
        <v>0</v>
      </c>
      <c r="J27" s="242"/>
      <c r="K27" s="243">
        <f>ROUND(E27*J27,2)</f>
        <v>0</v>
      </c>
      <c r="L27" s="243">
        <v>12</v>
      </c>
      <c r="M27" s="243">
        <f>G27*(1+L27/100)</f>
        <v>0</v>
      </c>
      <c r="N27" s="241">
        <v>0</v>
      </c>
      <c r="O27" s="241">
        <f>ROUND(E27*N27,2)</f>
        <v>0</v>
      </c>
      <c r="P27" s="241">
        <v>0</v>
      </c>
      <c r="Q27" s="241">
        <f>ROUND(E27*P27,2)</f>
        <v>0</v>
      </c>
      <c r="R27" s="243"/>
      <c r="S27" s="243" t="s">
        <v>175</v>
      </c>
      <c r="T27" s="244" t="s">
        <v>176</v>
      </c>
      <c r="U27" s="224">
        <v>0</v>
      </c>
      <c r="V27" s="224">
        <f>ROUND(E27*U27,2)</f>
        <v>0</v>
      </c>
      <c r="W27" s="224"/>
      <c r="X27" s="224" t="s">
        <v>156</v>
      </c>
      <c r="Y27" s="224" t="s">
        <v>157</v>
      </c>
      <c r="Z27" s="214"/>
      <c r="AA27" s="214"/>
      <c r="AB27" s="214"/>
      <c r="AC27" s="214"/>
      <c r="AD27" s="214"/>
      <c r="AE27" s="214"/>
      <c r="AF27" s="214"/>
      <c r="AG27" s="214" t="s">
        <v>158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1"/>
      <c r="B28" s="222"/>
      <c r="C28" s="253" t="s">
        <v>313</v>
      </c>
      <c r="D28" s="247"/>
      <c r="E28" s="247"/>
      <c r="F28" s="247"/>
      <c r="G28" s="247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178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38">
        <v>12</v>
      </c>
      <c r="B29" s="239" t="s">
        <v>314</v>
      </c>
      <c r="C29" s="250" t="s">
        <v>315</v>
      </c>
      <c r="D29" s="240" t="s">
        <v>302</v>
      </c>
      <c r="E29" s="241">
        <v>1</v>
      </c>
      <c r="F29" s="242"/>
      <c r="G29" s="243">
        <f>ROUND(E29*F29,2)</f>
        <v>0</v>
      </c>
      <c r="H29" s="242"/>
      <c r="I29" s="243">
        <f>ROUND(E29*H29,2)</f>
        <v>0</v>
      </c>
      <c r="J29" s="242"/>
      <c r="K29" s="243">
        <f>ROUND(E29*J29,2)</f>
        <v>0</v>
      </c>
      <c r="L29" s="243">
        <v>12</v>
      </c>
      <c r="M29" s="243">
        <f>G29*(1+L29/100)</f>
        <v>0</v>
      </c>
      <c r="N29" s="241">
        <v>0</v>
      </c>
      <c r="O29" s="241">
        <f>ROUND(E29*N29,2)</f>
        <v>0</v>
      </c>
      <c r="P29" s="241">
        <v>0</v>
      </c>
      <c r="Q29" s="241">
        <f>ROUND(E29*P29,2)</f>
        <v>0</v>
      </c>
      <c r="R29" s="243"/>
      <c r="S29" s="243" t="s">
        <v>175</v>
      </c>
      <c r="T29" s="244" t="s">
        <v>176</v>
      </c>
      <c r="U29" s="224">
        <v>0</v>
      </c>
      <c r="V29" s="224">
        <f>ROUND(E29*U29,2)</f>
        <v>0</v>
      </c>
      <c r="W29" s="224"/>
      <c r="X29" s="224" t="s">
        <v>156</v>
      </c>
      <c r="Y29" s="224" t="s">
        <v>157</v>
      </c>
      <c r="Z29" s="214"/>
      <c r="AA29" s="214"/>
      <c r="AB29" s="214"/>
      <c r="AC29" s="214"/>
      <c r="AD29" s="214"/>
      <c r="AE29" s="214"/>
      <c r="AF29" s="214"/>
      <c r="AG29" s="214" t="s">
        <v>158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2" x14ac:dyDescent="0.2">
      <c r="A30" s="221"/>
      <c r="B30" s="222"/>
      <c r="C30" s="253" t="s">
        <v>316</v>
      </c>
      <c r="D30" s="247"/>
      <c r="E30" s="247"/>
      <c r="F30" s="247"/>
      <c r="G30" s="247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4"/>
      <c r="AA30" s="214"/>
      <c r="AB30" s="214"/>
      <c r="AC30" s="214"/>
      <c r="AD30" s="214"/>
      <c r="AE30" s="214"/>
      <c r="AF30" s="214"/>
      <c r="AG30" s="214" t="s">
        <v>178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38">
        <v>13</v>
      </c>
      <c r="B31" s="239" t="s">
        <v>317</v>
      </c>
      <c r="C31" s="250" t="s">
        <v>318</v>
      </c>
      <c r="D31" s="240" t="s">
        <v>302</v>
      </c>
      <c r="E31" s="241">
        <v>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/>
      <c r="S31" s="243" t="s">
        <v>175</v>
      </c>
      <c r="T31" s="244" t="s">
        <v>176</v>
      </c>
      <c r="U31" s="224">
        <v>0</v>
      </c>
      <c r="V31" s="224">
        <f>ROUND(E31*U31,2)</f>
        <v>0</v>
      </c>
      <c r="W31" s="224"/>
      <c r="X31" s="224" t="s">
        <v>156</v>
      </c>
      <c r="Y31" s="224" t="s">
        <v>157</v>
      </c>
      <c r="Z31" s="214"/>
      <c r="AA31" s="214"/>
      <c r="AB31" s="214"/>
      <c r="AC31" s="214"/>
      <c r="AD31" s="214"/>
      <c r="AE31" s="214"/>
      <c r="AF31" s="214"/>
      <c r="AG31" s="214" t="s">
        <v>158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3" t="s">
        <v>316</v>
      </c>
      <c r="D32" s="247"/>
      <c r="E32" s="247"/>
      <c r="F32" s="247"/>
      <c r="G32" s="247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178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59">
        <v>14</v>
      </c>
      <c r="B33" s="260" t="s">
        <v>319</v>
      </c>
      <c r="C33" s="266" t="s">
        <v>320</v>
      </c>
      <c r="D33" s="261" t="s">
        <v>321</v>
      </c>
      <c r="E33" s="262">
        <v>1</v>
      </c>
      <c r="F33" s="263"/>
      <c r="G33" s="264">
        <f>ROUND(E33*F33,2)</f>
        <v>0</v>
      </c>
      <c r="H33" s="263"/>
      <c r="I33" s="264">
        <f>ROUND(E33*H33,2)</f>
        <v>0</v>
      </c>
      <c r="J33" s="263"/>
      <c r="K33" s="264">
        <f>ROUND(E33*J33,2)</f>
        <v>0</v>
      </c>
      <c r="L33" s="264">
        <v>12</v>
      </c>
      <c r="M33" s="264">
        <f>G33*(1+L33/100)</f>
        <v>0</v>
      </c>
      <c r="N33" s="262">
        <v>0</v>
      </c>
      <c r="O33" s="262">
        <f>ROUND(E33*N33,2)</f>
        <v>0</v>
      </c>
      <c r="P33" s="262">
        <v>0</v>
      </c>
      <c r="Q33" s="262">
        <f>ROUND(E33*P33,2)</f>
        <v>0</v>
      </c>
      <c r="R33" s="264"/>
      <c r="S33" s="264" t="s">
        <v>175</v>
      </c>
      <c r="T33" s="265" t="s">
        <v>176</v>
      </c>
      <c r="U33" s="224">
        <v>0</v>
      </c>
      <c r="V33" s="224">
        <f>ROUND(E33*U33,2)</f>
        <v>0</v>
      </c>
      <c r="W33" s="224"/>
      <c r="X33" s="224" t="s">
        <v>156</v>
      </c>
      <c r="Y33" s="224" t="s">
        <v>157</v>
      </c>
      <c r="Z33" s="214"/>
      <c r="AA33" s="214"/>
      <c r="AB33" s="214"/>
      <c r="AC33" s="214"/>
      <c r="AD33" s="214"/>
      <c r="AE33" s="214"/>
      <c r="AF33" s="214"/>
      <c r="AG33" s="214" t="s">
        <v>158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59">
        <v>15</v>
      </c>
      <c r="B34" s="260" t="s">
        <v>322</v>
      </c>
      <c r="C34" s="266" t="s">
        <v>323</v>
      </c>
      <c r="D34" s="261" t="s">
        <v>321</v>
      </c>
      <c r="E34" s="262">
        <v>1</v>
      </c>
      <c r="F34" s="263"/>
      <c r="G34" s="264">
        <f>ROUND(E34*F34,2)</f>
        <v>0</v>
      </c>
      <c r="H34" s="263"/>
      <c r="I34" s="264">
        <f>ROUND(E34*H34,2)</f>
        <v>0</v>
      </c>
      <c r="J34" s="263"/>
      <c r="K34" s="264">
        <f>ROUND(E34*J34,2)</f>
        <v>0</v>
      </c>
      <c r="L34" s="264">
        <v>12</v>
      </c>
      <c r="M34" s="264">
        <f>G34*(1+L34/100)</f>
        <v>0</v>
      </c>
      <c r="N34" s="262">
        <v>0</v>
      </c>
      <c r="O34" s="262">
        <f>ROUND(E34*N34,2)</f>
        <v>0</v>
      </c>
      <c r="P34" s="262">
        <v>0</v>
      </c>
      <c r="Q34" s="262">
        <f>ROUND(E34*P34,2)</f>
        <v>0</v>
      </c>
      <c r="R34" s="264"/>
      <c r="S34" s="264" t="s">
        <v>175</v>
      </c>
      <c r="T34" s="265" t="s">
        <v>176</v>
      </c>
      <c r="U34" s="224">
        <v>0</v>
      </c>
      <c r="V34" s="224">
        <f>ROUND(E34*U34,2)</f>
        <v>0</v>
      </c>
      <c r="W34" s="224"/>
      <c r="X34" s="224" t="s">
        <v>156</v>
      </c>
      <c r="Y34" s="224" t="s">
        <v>157</v>
      </c>
      <c r="Z34" s="214"/>
      <c r="AA34" s="214"/>
      <c r="AB34" s="214"/>
      <c r="AC34" s="214"/>
      <c r="AD34" s="214"/>
      <c r="AE34" s="214"/>
      <c r="AF34" s="214"/>
      <c r="AG34" s="214" t="s">
        <v>158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9">
        <v>16</v>
      </c>
      <c r="B35" s="260" t="s">
        <v>324</v>
      </c>
      <c r="C35" s="266" t="s">
        <v>325</v>
      </c>
      <c r="D35" s="261" t="s">
        <v>321</v>
      </c>
      <c r="E35" s="262">
        <v>1</v>
      </c>
      <c r="F35" s="263"/>
      <c r="G35" s="264">
        <f>ROUND(E35*F35,2)</f>
        <v>0</v>
      </c>
      <c r="H35" s="263"/>
      <c r="I35" s="264">
        <f>ROUND(E35*H35,2)</f>
        <v>0</v>
      </c>
      <c r="J35" s="263"/>
      <c r="K35" s="264">
        <f>ROUND(E35*J35,2)</f>
        <v>0</v>
      </c>
      <c r="L35" s="264">
        <v>12</v>
      </c>
      <c r="M35" s="264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4"/>
      <c r="S35" s="264" t="s">
        <v>175</v>
      </c>
      <c r="T35" s="265" t="s">
        <v>176</v>
      </c>
      <c r="U35" s="224">
        <v>0</v>
      </c>
      <c r="V35" s="224">
        <f>ROUND(E35*U35,2)</f>
        <v>0</v>
      </c>
      <c r="W35" s="224"/>
      <c r="X35" s="224" t="s">
        <v>156</v>
      </c>
      <c r="Y35" s="224" t="s">
        <v>157</v>
      </c>
      <c r="Z35" s="214"/>
      <c r="AA35" s="214"/>
      <c r="AB35" s="214"/>
      <c r="AC35" s="214"/>
      <c r="AD35" s="214"/>
      <c r="AE35" s="214"/>
      <c r="AF35" s="214"/>
      <c r="AG35" s="214" t="s">
        <v>158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149</v>
      </c>
      <c r="B36" s="232" t="s">
        <v>113</v>
      </c>
      <c r="C36" s="249" t="s">
        <v>116</v>
      </c>
      <c r="D36" s="233"/>
      <c r="E36" s="234"/>
      <c r="F36" s="235"/>
      <c r="G36" s="235">
        <f>SUMIF(AG37:AG98,"&lt;&gt;NOR",G37:G98)</f>
        <v>0</v>
      </c>
      <c r="H36" s="235"/>
      <c r="I36" s="235">
        <f>SUM(I37:I98)</f>
        <v>0</v>
      </c>
      <c r="J36" s="235"/>
      <c r="K36" s="235">
        <f>SUM(K37:K98)</f>
        <v>0</v>
      </c>
      <c r="L36" s="235"/>
      <c r="M36" s="235">
        <f>SUM(M37:M98)</f>
        <v>0</v>
      </c>
      <c r="N36" s="234"/>
      <c r="O36" s="234">
        <f>SUM(O37:O98)</f>
        <v>0</v>
      </c>
      <c r="P36" s="234"/>
      <c r="Q36" s="234">
        <f>SUM(Q37:Q98)</f>
        <v>0</v>
      </c>
      <c r="R36" s="235"/>
      <c r="S36" s="235"/>
      <c r="T36" s="236"/>
      <c r="U36" s="230"/>
      <c r="V36" s="230">
        <f>SUM(V37:V98)</f>
        <v>0</v>
      </c>
      <c r="W36" s="230"/>
      <c r="X36" s="230"/>
      <c r="Y36" s="230"/>
      <c r="AG36" t="s">
        <v>150</v>
      </c>
    </row>
    <row r="37" spans="1:60" outlineLevel="1" x14ac:dyDescent="0.2">
      <c r="A37" s="259">
        <v>17</v>
      </c>
      <c r="B37" s="260" t="s">
        <v>326</v>
      </c>
      <c r="C37" s="266" t="s">
        <v>297</v>
      </c>
      <c r="D37" s="261" t="s">
        <v>288</v>
      </c>
      <c r="E37" s="262">
        <v>4</v>
      </c>
      <c r="F37" s="263"/>
      <c r="G37" s="264">
        <f>ROUND(E37*F37,2)</f>
        <v>0</v>
      </c>
      <c r="H37" s="263"/>
      <c r="I37" s="264">
        <f>ROUND(E37*H37,2)</f>
        <v>0</v>
      </c>
      <c r="J37" s="263"/>
      <c r="K37" s="264">
        <f>ROUND(E37*J37,2)</f>
        <v>0</v>
      </c>
      <c r="L37" s="264">
        <v>12</v>
      </c>
      <c r="M37" s="264">
        <f>G37*(1+L37/100)</f>
        <v>0</v>
      </c>
      <c r="N37" s="262">
        <v>0</v>
      </c>
      <c r="O37" s="262">
        <f>ROUND(E37*N37,2)</f>
        <v>0</v>
      </c>
      <c r="P37" s="262">
        <v>0</v>
      </c>
      <c r="Q37" s="262">
        <f>ROUND(E37*P37,2)</f>
        <v>0</v>
      </c>
      <c r="R37" s="264"/>
      <c r="S37" s="264" t="s">
        <v>175</v>
      </c>
      <c r="T37" s="265" t="s">
        <v>176</v>
      </c>
      <c r="U37" s="224">
        <v>0</v>
      </c>
      <c r="V37" s="224">
        <f>ROUND(E37*U37,2)</f>
        <v>0</v>
      </c>
      <c r="W37" s="224"/>
      <c r="X37" s="224" t="s">
        <v>156</v>
      </c>
      <c r="Y37" s="224" t="s">
        <v>157</v>
      </c>
      <c r="Z37" s="214"/>
      <c r="AA37" s="214"/>
      <c r="AB37" s="214"/>
      <c r="AC37" s="214"/>
      <c r="AD37" s="214"/>
      <c r="AE37" s="214"/>
      <c r="AF37" s="214"/>
      <c r="AG37" s="214" t="s">
        <v>158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1" x14ac:dyDescent="0.2">
      <c r="A38" s="259">
        <v>18</v>
      </c>
      <c r="B38" s="260" t="s">
        <v>327</v>
      </c>
      <c r="C38" s="266" t="s">
        <v>328</v>
      </c>
      <c r="D38" s="261" t="s">
        <v>288</v>
      </c>
      <c r="E38" s="262">
        <v>4</v>
      </c>
      <c r="F38" s="263"/>
      <c r="G38" s="264">
        <f>ROUND(E38*F38,2)</f>
        <v>0</v>
      </c>
      <c r="H38" s="263"/>
      <c r="I38" s="264">
        <f>ROUND(E38*H38,2)</f>
        <v>0</v>
      </c>
      <c r="J38" s="263"/>
      <c r="K38" s="264">
        <f>ROUND(E38*J38,2)</f>
        <v>0</v>
      </c>
      <c r="L38" s="264">
        <v>12</v>
      </c>
      <c r="M38" s="264">
        <f>G38*(1+L38/100)</f>
        <v>0</v>
      </c>
      <c r="N38" s="262">
        <v>0</v>
      </c>
      <c r="O38" s="262">
        <f>ROUND(E38*N38,2)</f>
        <v>0</v>
      </c>
      <c r="P38" s="262">
        <v>0</v>
      </c>
      <c r="Q38" s="262">
        <f>ROUND(E38*P38,2)</f>
        <v>0</v>
      </c>
      <c r="R38" s="264"/>
      <c r="S38" s="264" t="s">
        <v>175</v>
      </c>
      <c r="T38" s="265" t="s">
        <v>176</v>
      </c>
      <c r="U38" s="224">
        <v>0</v>
      </c>
      <c r="V38" s="224">
        <f>ROUND(E38*U38,2)</f>
        <v>0</v>
      </c>
      <c r="W38" s="224"/>
      <c r="X38" s="224" t="s">
        <v>156</v>
      </c>
      <c r="Y38" s="224" t="s">
        <v>157</v>
      </c>
      <c r="Z38" s="214"/>
      <c r="AA38" s="214"/>
      <c r="AB38" s="214"/>
      <c r="AC38" s="214"/>
      <c r="AD38" s="214"/>
      <c r="AE38" s="214"/>
      <c r="AF38" s="214"/>
      <c r="AG38" s="214" t="s">
        <v>158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19</v>
      </c>
      <c r="B39" s="239" t="s">
        <v>329</v>
      </c>
      <c r="C39" s="250" t="s">
        <v>330</v>
      </c>
      <c r="D39" s="240" t="s">
        <v>166</v>
      </c>
      <c r="E39" s="241">
        <v>70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0</v>
      </c>
      <c r="O39" s="241">
        <f>ROUND(E39*N39,2)</f>
        <v>0</v>
      </c>
      <c r="P39" s="241">
        <v>0</v>
      </c>
      <c r="Q39" s="241">
        <f>ROUND(E39*P39,2)</f>
        <v>0</v>
      </c>
      <c r="R39" s="243"/>
      <c r="S39" s="243" t="s">
        <v>175</v>
      </c>
      <c r="T39" s="244" t="s">
        <v>176</v>
      </c>
      <c r="U39" s="224">
        <v>0</v>
      </c>
      <c r="V39" s="224">
        <f>ROUND(E39*U39,2)</f>
        <v>0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3" t="s">
        <v>331</v>
      </c>
      <c r="D40" s="247"/>
      <c r="E40" s="247"/>
      <c r="F40" s="247"/>
      <c r="G40" s="247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178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1" x14ac:dyDescent="0.2">
      <c r="A41" s="238">
        <v>20</v>
      </c>
      <c r="B41" s="239" t="s">
        <v>332</v>
      </c>
      <c r="C41" s="250" t="s">
        <v>333</v>
      </c>
      <c r="D41" s="240" t="s">
        <v>166</v>
      </c>
      <c r="E41" s="241">
        <v>15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12</v>
      </c>
      <c r="M41" s="243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3"/>
      <c r="S41" s="243" t="s">
        <v>175</v>
      </c>
      <c r="T41" s="244" t="s">
        <v>176</v>
      </c>
      <c r="U41" s="224">
        <v>0</v>
      </c>
      <c r="V41" s="224">
        <f>ROUND(E41*U41,2)</f>
        <v>0</v>
      </c>
      <c r="W41" s="224"/>
      <c r="X41" s="224" t="s">
        <v>156</v>
      </c>
      <c r="Y41" s="224" t="s">
        <v>157</v>
      </c>
      <c r="Z41" s="214"/>
      <c r="AA41" s="214"/>
      <c r="AB41" s="214"/>
      <c r="AC41" s="214"/>
      <c r="AD41" s="214"/>
      <c r="AE41" s="214"/>
      <c r="AF41" s="214"/>
      <c r="AG41" s="214" t="s">
        <v>158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2" x14ac:dyDescent="0.2">
      <c r="A42" s="221"/>
      <c r="B42" s="222"/>
      <c r="C42" s="253" t="s">
        <v>334</v>
      </c>
      <c r="D42" s="247"/>
      <c r="E42" s="247"/>
      <c r="F42" s="247"/>
      <c r="G42" s="247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4"/>
      <c r="AA42" s="214"/>
      <c r="AB42" s="214"/>
      <c r="AC42" s="214"/>
      <c r="AD42" s="214"/>
      <c r="AE42" s="214"/>
      <c r="AF42" s="214"/>
      <c r="AG42" s="214" t="s">
        <v>178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1" x14ac:dyDescent="0.2">
      <c r="A43" s="259">
        <v>21</v>
      </c>
      <c r="B43" s="260" t="s">
        <v>335</v>
      </c>
      <c r="C43" s="266" t="s">
        <v>336</v>
      </c>
      <c r="D43" s="261" t="s">
        <v>166</v>
      </c>
      <c r="E43" s="262">
        <v>80</v>
      </c>
      <c r="F43" s="263"/>
      <c r="G43" s="264">
        <f>ROUND(E43*F43,2)</f>
        <v>0</v>
      </c>
      <c r="H43" s="263"/>
      <c r="I43" s="264">
        <f>ROUND(E43*H43,2)</f>
        <v>0</v>
      </c>
      <c r="J43" s="263"/>
      <c r="K43" s="264">
        <f>ROUND(E43*J43,2)</f>
        <v>0</v>
      </c>
      <c r="L43" s="264">
        <v>12</v>
      </c>
      <c r="M43" s="264">
        <f>G43*(1+L43/100)</f>
        <v>0</v>
      </c>
      <c r="N43" s="262">
        <v>0</v>
      </c>
      <c r="O43" s="262">
        <f>ROUND(E43*N43,2)</f>
        <v>0</v>
      </c>
      <c r="P43" s="262">
        <v>0</v>
      </c>
      <c r="Q43" s="262">
        <f>ROUND(E43*P43,2)</f>
        <v>0</v>
      </c>
      <c r="R43" s="264"/>
      <c r="S43" s="264" t="s">
        <v>175</v>
      </c>
      <c r="T43" s="265" t="s">
        <v>176</v>
      </c>
      <c r="U43" s="224">
        <v>0</v>
      </c>
      <c r="V43" s="224">
        <f>ROUND(E43*U43,2)</f>
        <v>0</v>
      </c>
      <c r="W43" s="224"/>
      <c r="X43" s="224" t="s">
        <v>156</v>
      </c>
      <c r="Y43" s="224" t="s">
        <v>157</v>
      </c>
      <c r="Z43" s="214"/>
      <c r="AA43" s="214"/>
      <c r="AB43" s="214"/>
      <c r="AC43" s="214"/>
      <c r="AD43" s="214"/>
      <c r="AE43" s="214"/>
      <c r="AF43" s="214"/>
      <c r="AG43" s="214" t="s">
        <v>158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38">
        <v>22</v>
      </c>
      <c r="B44" s="239" t="s">
        <v>337</v>
      </c>
      <c r="C44" s="250" t="s">
        <v>338</v>
      </c>
      <c r="D44" s="240" t="s">
        <v>302</v>
      </c>
      <c r="E44" s="241">
        <v>70</v>
      </c>
      <c r="F44" s="242"/>
      <c r="G44" s="243">
        <f>ROUND(E44*F44,2)</f>
        <v>0</v>
      </c>
      <c r="H44" s="242"/>
      <c r="I44" s="243">
        <f>ROUND(E44*H44,2)</f>
        <v>0</v>
      </c>
      <c r="J44" s="242"/>
      <c r="K44" s="243">
        <f>ROUND(E44*J44,2)</f>
        <v>0</v>
      </c>
      <c r="L44" s="243">
        <v>12</v>
      </c>
      <c r="M44" s="243">
        <f>G44*(1+L44/100)</f>
        <v>0</v>
      </c>
      <c r="N44" s="241">
        <v>0</v>
      </c>
      <c r="O44" s="241">
        <f>ROUND(E44*N44,2)</f>
        <v>0</v>
      </c>
      <c r="P44" s="241">
        <v>0</v>
      </c>
      <c r="Q44" s="241">
        <f>ROUND(E44*P44,2)</f>
        <v>0</v>
      </c>
      <c r="R44" s="243"/>
      <c r="S44" s="243" t="s">
        <v>175</v>
      </c>
      <c r="T44" s="244" t="s">
        <v>176</v>
      </c>
      <c r="U44" s="224">
        <v>0</v>
      </c>
      <c r="V44" s="224">
        <f>ROUND(E44*U44,2)</f>
        <v>0</v>
      </c>
      <c r="W44" s="224"/>
      <c r="X44" s="224" t="s">
        <v>156</v>
      </c>
      <c r="Y44" s="224" t="s">
        <v>157</v>
      </c>
      <c r="Z44" s="214"/>
      <c r="AA44" s="214"/>
      <c r="AB44" s="214"/>
      <c r="AC44" s="214"/>
      <c r="AD44" s="214"/>
      <c r="AE44" s="214"/>
      <c r="AF44" s="214"/>
      <c r="AG44" s="214" t="s">
        <v>158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1"/>
      <c r="B45" s="222"/>
      <c r="C45" s="253" t="s">
        <v>339</v>
      </c>
      <c r="D45" s="247"/>
      <c r="E45" s="247"/>
      <c r="F45" s="247"/>
      <c r="G45" s="247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178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38">
        <v>23</v>
      </c>
      <c r="B46" s="239" t="s">
        <v>340</v>
      </c>
      <c r="C46" s="250" t="s">
        <v>341</v>
      </c>
      <c r="D46" s="240" t="s">
        <v>302</v>
      </c>
      <c r="E46" s="241">
        <v>7</v>
      </c>
      <c r="F46" s="242"/>
      <c r="G46" s="243">
        <f>ROUND(E46*F46,2)</f>
        <v>0</v>
      </c>
      <c r="H46" s="242"/>
      <c r="I46" s="243">
        <f>ROUND(E46*H46,2)</f>
        <v>0</v>
      </c>
      <c r="J46" s="242"/>
      <c r="K46" s="243">
        <f>ROUND(E46*J46,2)</f>
        <v>0</v>
      </c>
      <c r="L46" s="243">
        <v>12</v>
      </c>
      <c r="M46" s="243">
        <f>G46*(1+L46/100)</f>
        <v>0</v>
      </c>
      <c r="N46" s="241">
        <v>0</v>
      </c>
      <c r="O46" s="241">
        <f>ROUND(E46*N46,2)</f>
        <v>0</v>
      </c>
      <c r="P46" s="241">
        <v>0</v>
      </c>
      <c r="Q46" s="241">
        <f>ROUND(E46*P46,2)</f>
        <v>0</v>
      </c>
      <c r="R46" s="243"/>
      <c r="S46" s="243" t="s">
        <v>175</v>
      </c>
      <c r="T46" s="244" t="s">
        <v>176</v>
      </c>
      <c r="U46" s="224">
        <v>0</v>
      </c>
      <c r="V46" s="224">
        <f>ROUND(E46*U46,2)</f>
        <v>0</v>
      </c>
      <c r="W46" s="224"/>
      <c r="X46" s="224" t="s">
        <v>156</v>
      </c>
      <c r="Y46" s="224" t="s">
        <v>157</v>
      </c>
      <c r="Z46" s="214"/>
      <c r="AA46" s="214"/>
      <c r="AB46" s="214"/>
      <c r="AC46" s="214"/>
      <c r="AD46" s="214"/>
      <c r="AE46" s="214"/>
      <c r="AF46" s="214"/>
      <c r="AG46" s="214" t="s">
        <v>158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1"/>
      <c r="B47" s="222"/>
      <c r="C47" s="253" t="s">
        <v>342</v>
      </c>
      <c r="D47" s="247"/>
      <c r="E47" s="247"/>
      <c r="F47" s="247"/>
      <c r="G47" s="247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178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1" x14ac:dyDescent="0.2">
      <c r="A48" s="238">
        <v>24</v>
      </c>
      <c r="B48" s="239" t="s">
        <v>343</v>
      </c>
      <c r="C48" s="250" t="s">
        <v>344</v>
      </c>
      <c r="D48" s="240" t="s">
        <v>166</v>
      </c>
      <c r="E48" s="241">
        <v>90</v>
      </c>
      <c r="F48" s="242"/>
      <c r="G48" s="243">
        <f>ROUND(E48*F48,2)</f>
        <v>0</v>
      </c>
      <c r="H48" s="242"/>
      <c r="I48" s="243">
        <f>ROUND(E48*H48,2)</f>
        <v>0</v>
      </c>
      <c r="J48" s="242"/>
      <c r="K48" s="243">
        <f>ROUND(E48*J48,2)</f>
        <v>0</v>
      </c>
      <c r="L48" s="243">
        <v>12</v>
      </c>
      <c r="M48" s="243">
        <f>G48*(1+L48/100)</f>
        <v>0</v>
      </c>
      <c r="N48" s="241">
        <v>0</v>
      </c>
      <c r="O48" s="241">
        <f>ROUND(E48*N48,2)</f>
        <v>0</v>
      </c>
      <c r="P48" s="241">
        <v>0</v>
      </c>
      <c r="Q48" s="241">
        <f>ROUND(E48*P48,2)</f>
        <v>0</v>
      </c>
      <c r="R48" s="243"/>
      <c r="S48" s="243" t="s">
        <v>175</v>
      </c>
      <c r="T48" s="244" t="s">
        <v>176</v>
      </c>
      <c r="U48" s="224">
        <v>0</v>
      </c>
      <c r="V48" s="224">
        <f>ROUND(E48*U48,2)</f>
        <v>0</v>
      </c>
      <c r="W48" s="224"/>
      <c r="X48" s="224" t="s">
        <v>156</v>
      </c>
      <c r="Y48" s="224" t="s">
        <v>157</v>
      </c>
      <c r="Z48" s="214"/>
      <c r="AA48" s="214"/>
      <c r="AB48" s="214"/>
      <c r="AC48" s="214"/>
      <c r="AD48" s="214"/>
      <c r="AE48" s="214"/>
      <c r="AF48" s="214"/>
      <c r="AG48" s="214" t="s">
        <v>158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1"/>
      <c r="B49" s="222"/>
      <c r="C49" s="253" t="s">
        <v>345</v>
      </c>
      <c r="D49" s="247"/>
      <c r="E49" s="247"/>
      <c r="F49" s="247"/>
      <c r="G49" s="247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178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59">
        <v>25</v>
      </c>
      <c r="B50" s="260" t="s">
        <v>346</v>
      </c>
      <c r="C50" s="266" t="s">
        <v>347</v>
      </c>
      <c r="D50" s="261" t="s">
        <v>302</v>
      </c>
      <c r="E50" s="262">
        <v>90</v>
      </c>
      <c r="F50" s="263"/>
      <c r="G50" s="264">
        <f>ROUND(E50*F50,2)</f>
        <v>0</v>
      </c>
      <c r="H50" s="263"/>
      <c r="I50" s="264">
        <f>ROUND(E50*H50,2)</f>
        <v>0</v>
      </c>
      <c r="J50" s="263"/>
      <c r="K50" s="264">
        <f>ROUND(E50*J50,2)</f>
        <v>0</v>
      </c>
      <c r="L50" s="264">
        <v>12</v>
      </c>
      <c r="M50" s="264">
        <f>G50*(1+L50/100)</f>
        <v>0</v>
      </c>
      <c r="N50" s="262">
        <v>0</v>
      </c>
      <c r="O50" s="262">
        <f>ROUND(E50*N50,2)</f>
        <v>0</v>
      </c>
      <c r="P50" s="262">
        <v>0</v>
      </c>
      <c r="Q50" s="262">
        <f>ROUND(E50*P50,2)</f>
        <v>0</v>
      </c>
      <c r="R50" s="264"/>
      <c r="S50" s="264" t="s">
        <v>175</v>
      </c>
      <c r="T50" s="265" t="s">
        <v>176</v>
      </c>
      <c r="U50" s="224">
        <v>0</v>
      </c>
      <c r="V50" s="224">
        <f>ROUND(E50*U50,2)</f>
        <v>0</v>
      </c>
      <c r="W50" s="224"/>
      <c r="X50" s="224" t="s">
        <v>156</v>
      </c>
      <c r="Y50" s="224" t="s">
        <v>157</v>
      </c>
      <c r="Z50" s="214"/>
      <c r="AA50" s="214"/>
      <c r="AB50" s="214"/>
      <c r="AC50" s="214"/>
      <c r="AD50" s="214"/>
      <c r="AE50" s="214"/>
      <c r="AF50" s="214"/>
      <c r="AG50" s="214" t="s">
        <v>158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59">
        <v>26</v>
      </c>
      <c r="B51" s="260" t="s">
        <v>348</v>
      </c>
      <c r="C51" s="266" t="s">
        <v>349</v>
      </c>
      <c r="D51" s="261" t="s">
        <v>302</v>
      </c>
      <c r="E51" s="262">
        <v>90</v>
      </c>
      <c r="F51" s="263"/>
      <c r="G51" s="264">
        <f>ROUND(E51*F51,2)</f>
        <v>0</v>
      </c>
      <c r="H51" s="263"/>
      <c r="I51" s="264">
        <f>ROUND(E51*H51,2)</f>
        <v>0</v>
      </c>
      <c r="J51" s="263"/>
      <c r="K51" s="264">
        <f>ROUND(E51*J51,2)</f>
        <v>0</v>
      </c>
      <c r="L51" s="264">
        <v>12</v>
      </c>
      <c r="M51" s="264">
        <f>G51*(1+L51/100)</f>
        <v>0</v>
      </c>
      <c r="N51" s="262">
        <v>0</v>
      </c>
      <c r="O51" s="262">
        <f>ROUND(E51*N51,2)</f>
        <v>0</v>
      </c>
      <c r="P51" s="262">
        <v>0</v>
      </c>
      <c r="Q51" s="262">
        <f>ROUND(E51*P51,2)</f>
        <v>0</v>
      </c>
      <c r="R51" s="264"/>
      <c r="S51" s="264" t="s">
        <v>175</v>
      </c>
      <c r="T51" s="265" t="s">
        <v>176</v>
      </c>
      <c r="U51" s="224">
        <v>0</v>
      </c>
      <c r="V51" s="224">
        <f>ROUND(E51*U51,2)</f>
        <v>0</v>
      </c>
      <c r="W51" s="224"/>
      <c r="X51" s="224" t="s">
        <v>156</v>
      </c>
      <c r="Y51" s="224" t="s">
        <v>157</v>
      </c>
      <c r="Z51" s="214"/>
      <c r="AA51" s="214"/>
      <c r="AB51" s="214"/>
      <c r="AC51" s="214"/>
      <c r="AD51" s="214"/>
      <c r="AE51" s="214"/>
      <c r="AF51" s="214"/>
      <c r="AG51" s="214" t="s">
        <v>158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38">
        <v>27</v>
      </c>
      <c r="B52" s="239" t="s">
        <v>350</v>
      </c>
      <c r="C52" s="250" t="s">
        <v>351</v>
      </c>
      <c r="D52" s="240" t="s">
        <v>166</v>
      </c>
      <c r="E52" s="241">
        <v>20</v>
      </c>
      <c r="F52" s="242"/>
      <c r="G52" s="243">
        <f>ROUND(E52*F52,2)</f>
        <v>0</v>
      </c>
      <c r="H52" s="242"/>
      <c r="I52" s="243">
        <f>ROUND(E52*H52,2)</f>
        <v>0</v>
      </c>
      <c r="J52" s="242"/>
      <c r="K52" s="243">
        <f>ROUND(E52*J52,2)</f>
        <v>0</v>
      </c>
      <c r="L52" s="243">
        <v>12</v>
      </c>
      <c r="M52" s="243">
        <f>G52*(1+L52/100)</f>
        <v>0</v>
      </c>
      <c r="N52" s="241">
        <v>0</v>
      </c>
      <c r="O52" s="241">
        <f>ROUND(E52*N52,2)</f>
        <v>0</v>
      </c>
      <c r="P52" s="241">
        <v>0</v>
      </c>
      <c r="Q52" s="241">
        <f>ROUND(E52*P52,2)</f>
        <v>0</v>
      </c>
      <c r="R52" s="243"/>
      <c r="S52" s="243" t="s">
        <v>175</v>
      </c>
      <c r="T52" s="244" t="s">
        <v>176</v>
      </c>
      <c r="U52" s="224">
        <v>0</v>
      </c>
      <c r="V52" s="224">
        <f>ROUND(E52*U52,2)</f>
        <v>0</v>
      </c>
      <c r="W52" s="224"/>
      <c r="X52" s="224" t="s">
        <v>156</v>
      </c>
      <c r="Y52" s="224" t="s">
        <v>157</v>
      </c>
      <c r="Z52" s="214"/>
      <c r="AA52" s="214"/>
      <c r="AB52" s="214"/>
      <c r="AC52" s="214"/>
      <c r="AD52" s="214"/>
      <c r="AE52" s="214"/>
      <c r="AF52" s="214"/>
      <c r="AG52" s="214" t="s">
        <v>158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2" x14ac:dyDescent="0.2">
      <c r="A53" s="221"/>
      <c r="B53" s="222"/>
      <c r="C53" s="253" t="s">
        <v>352</v>
      </c>
      <c r="D53" s="247"/>
      <c r="E53" s="247"/>
      <c r="F53" s="247"/>
      <c r="G53" s="247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178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38">
        <v>28</v>
      </c>
      <c r="B54" s="239" t="s">
        <v>353</v>
      </c>
      <c r="C54" s="250" t="s">
        <v>354</v>
      </c>
      <c r="D54" s="240" t="s">
        <v>170</v>
      </c>
      <c r="E54" s="241">
        <v>0.75</v>
      </c>
      <c r="F54" s="242"/>
      <c r="G54" s="243">
        <f>ROUND(E54*F54,2)</f>
        <v>0</v>
      </c>
      <c r="H54" s="242"/>
      <c r="I54" s="243">
        <f>ROUND(E54*H54,2)</f>
        <v>0</v>
      </c>
      <c r="J54" s="242"/>
      <c r="K54" s="243">
        <f>ROUND(E54*J54,2)</f>
        <v>0</v>
      </c>
      <c r="L54" s="243">
        <v>12</v>
      </c>
      <c r="M54" s="243">
        <f>G54*(1+L54/100)</f>
        <v>0</v>
      </c>
      <c r="N54" s="241">
        <v>0</v>
      </c>
      <c r="O54" s="241">
        <f>ROUND(E54*N54,2)</f>
        <v>0</v>
      </c>
      <c r="P54" s="241">
        <v>0</v>
      </c>
      <c r="Q54" s="241">
        <f>ROUND(E54*P54,2)</f>
        <v>0</v>
      </c>
      <c r="R54" s="243"/>
      <c r="S54" s="243" t="s">
        <v>175</v>
      </c>
      <c r="T54" s="244" t="s">
        <v>176</v>
      </c>
      <c r="U54" s="224">
        <v>0</v>
      </c>
      <c r="V54" s="224">
        <f>ROUND(E54*U54,2)</f>
        <v>0</v>
      </c>
      <c r="W54" s="224"/>
      <c r="X54" s="224" t="s">
        <v>156</v>
      </c>
      <c r="Y54" s="224" t="s">
        <v>157</v>
      </c>
      <c r="Z54" s="214"/>
      <c r="AA54" s="214"/>
      <c r="AB54" s="214"/>
      <c r="AC54" s="214"/>
      <c r="AD54" s="214"/>
      <c r="AE54" s="214"/>
      <c r="AF54" s="214"/>
      <c r="AG54" s="214" t="s">
        <v>158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2" x14ac:dyDescent="0.2">
      <c r="A55" s="221"/>
      <c r="B55" s="222"/>
      <c r="C55" s="253" t="s">
        <v>352</v>
      </c>
      <c r="D55" s="247"/>
      <c r="E55" s="247"/>
      <c r="F55" s="247"/>
      <c r="G55" s="247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178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38">
        <v>29</v>
      </c>
      <c r="B56" s="239" t="s">
        <v>355</v>
      </c>
      <c r="C56" s="250" t="s">
        <v>356</v>
      </c>
      <c r="D56" s="240" t="s">
        <v>302</v>
      </c>
      <c r="E56" s="241">
        <v>8</v>
      </c>
      <c r="F56" s="242"/>
      <c r="G56" s="243">
        <f>ROUND(E56*F56,2)</f>
        <v>0</v>
      </c>
      <c r="H56" s="242"/>
      <c r="I56" s="243">
        <f>ROUND(E56*H56,2)</f>
        <v>0</v>
      </c>
      <c r="J56" s="242"/>
      <c r="K56" s="243">
        <f>ROUND(E56*J56,2)</f>
        <v>0</v>
      </c>
      <c r="L56" s="243">
        <v>12</v>
      </c>
      <c r="M56" s="243">
        <f>G56*(1+L56/100)</f>
        <v>0</v>
      </c>
      <c r="N56" s="241">
        <v>0</v>
      </c>
      <c r="O56" s="241">
        <f>ROUND(E56*N56,2)</f>
        <v>0</v>
      </c>
      <c r="P56" s="241">
        <v>0</v>
      </c>
      <c r="Q56" s="241">
        <f>ROUND(E56*P56,2)</f>
        <v>0</v>
      </c>
      <c r="R56" s="243"/>
      <c r="S56" s="243" t="s">
        <v>175</v>
      </c>
      <c r="T56" s="244" t="s">
        <v>176</v>
      </c>
      <c r="U56" s="224">
        <v>0</v>
      </c>
      <c r="V56" s="224">
        <f>ROUND(E56*U56,2)</f>
        <v>0</v>
      </c>
      <c r="W56" s="224"/>
      <c r="X56" s="224" t="s">
        <v>156</v>
      </c>
      <c r="Y56" s="224" t="s">
        <v>157</v>
      </c>
      <c r="Z56" s="214"/>
      <c r="AA56" s="214"/>
      <c r="AB56" s="214"/>
      <c r="AC56" s="214"/>
      <c r="AD56" s="214"/>
      <c r="AE56" s="214"/>
      <c r="AF56" s="214"/>
      <c r="AG56" s="214" t="s">
        <v>158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2" x14ac:dyDescent="0.2">
      <c r="A57" s="221"/>
      <c r="B57" s="222"/>
      <c r="C57" s="253" t="s">
        <v>357</v>
      </c>
      <c r="D57" s="247"/>
      <c r="E57" s="247"/>
      <c r="F57" s="247"/>
      <c r="G57" s="247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178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3" x14ac:dyDescent="0.2">
      <c r="A58" s="221"/>
      <c r="B58" s="222"/>
      <c r="C58" s="254" t="s">
        <v>358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1" x14ac:dyDescent="0.2">
      <c r="A59" s="238">
        <v>30</v>
      </c>
      <c r="B59" s="239" t="s">
        <v>359</v>
      </c>
      <c r="C59" s="250" t="s">
        <v>360</v>
      </c>
      <c r="D59" s="240" t="s">
        <v>302</v>
      </c>
      <c r="E59" s="241">
        <v>4</v>
      </c>
      <c r="F59" s="242"/>
      <c r="G59" s="243">
        <f>ROUND(E59*F59,2)</f>
        <v>0</v>
      </c>
      <c r="H59" s="242"/>
      <c r="I59" s="243">
        <f>ROUND(E59*H59,2)</f>
        <v>0</v>
      </c>
      <c r="J59" s="242"/>
      <c r="K59" s="243">
        <f>ROUND(E59*J59,2)</f>
        <v>0</v>
      </c>
      <c r="L59" s="243">
        <v>12</v>
      </c>
      <c r="M59" s="243">
        <f>G59*(1+L59/100)</f>
        <v>0</v>
      </c>
      <c r="N59" s="241">
        <v>0</v>
      </c>
      <c r="O59" s="241">
        <f>ROUND(E59*N59,2)</f>
        <v>0</v>
      </c>
      <c r="P59" s="241">
        <v>0</v>
      </c>
      <c r="Q59" s="241">
        <f>ROUND(E59*P59,2)</f>
        <v>0</v>
      </c>
      <c r="R59" s="243"/>
      <c r="S59" s="243" t="s">
        <v>175</v>
      </c>
      <c r="T59" s="244" t="s">
        <v>176</v>
      </c>
      <c r="U59" s="224">
        <v>0</v>
      </c>
      <c r="V59" s="224">
        <f>ROUND(E59*U59,2)</f>
        <v>0</v>
      </c>
      <c r="W59" s="224"/>
      <c r="X59" s="224" t="s">
        <v>156</v>
      </c>
      <c r="Y59" s="224" t="s">
        <v>157</v>
      </c>
      <c r="Z59" s="214"/>
      <c r="AA59" s="214"/>
      <c r="AB59" s="214"/>
      <c r="AC59" s="214"/>
      <c r="AD59" s="214"/>
      <c r="AE59" s="214"/>
      <c r="AF59" s="214"/>
      <c r="AG59" s="214" t="s">
        <v>158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2" x14ac:dyDescent="0.2">
      <c r="A60" s="221"/>
      <c r="B60" s="222"/>
      <c r="C60" s="253" t="s">
        <v>357</v>
      </c>
      <c r="D60" s="247"/>
      <c r="E60" s="247"/>
      <c r="F60" s="247"/>
      <c r="G60" s="247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178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358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1" x14ac:dyDescent="0.2">
      <c r="A62" s="238">
        <v>31</v>
      </c>
      <c r="B62" s="239" t="s">
        <v>361</v>
      </c>
      <c r="C62" s="250" t="s">
        <v>362</v>
      </c>
      <c r="D62" s="240" t="s">
        <v>166</v>
      </c>
      <c r="E62" s="241">
        <v>20</v>
      </c>
      <c r="F62" s="242"/>
      <c r="G62" s="243">
        <f>ROUND(E62*F62,2)</f>
        <v>0</v>
      </c>
      <c r="H62" s="242"/>
      <c r="I62" s="243">
        <f>ROUND(E62*H62,2)</f>
        <v>0</v>
      </c>
      <c r="J62" s="242"/>
      <c r="K62" s="243">
        <f>ROUND(E62*J62,2)</f>
        <v>0</v>
      </c>
      <c r="L62" s="243">
        <v>12</v>
      </c>
      <c r="M62" s="243">
        <f>G62*(1+L62/100)</f>
        <v>0</v>
      </c>
      <c r="N62" s="241">
        <v>0</v>
      </c>
      <c r="O62" s="241">
        <f>ROUND(E62*N62,2)</f>
        <v>0</v>
      </c>
      <c r="P62" s="241">
        <v>0</v>
      </c>
      <c r="Q62" s="241">
        <f>ROUND(E62*P62,2)</f>
        <v>0</v>
      </c>
      <c r="R62" s="243"/>
      <c r="S62" s="243" t="s">
        <v>175</v>
      </c>
      <c r="T62" s="244" t="s">
        <v>176</v>
      </c>
      <c r="U62" s="224">
        <v>0</v>
      </c>
      <c r="V62" s="224">
        <f>ROUND(E62*U62,2)</f>
        <v>0</v>
      </c>
      <c r="W62" s="224"/>
      <c r="X62" s="224" t="s">
        <v>156</v>
      </c>
      <c r="Y62" s="224" t="s">
        <v>157</v>
      </c>
      <c r="Z62" s="214"/>
      <c r="AA62" s="214"/>
      <c r="AB62" s="214"/>
      <c r="AC62" s="214"/>
      <c r="AD62" s="214"/>
      <c r="AE62" s="214"/>
      <c r="AF62" s="214"/>
      <c r="AG62" s="214" t="s">
        <v>158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2" x14ac:dyDescent="0.2">
      <c r="A63" s="221"/>
      <c r="B63" s="222"/>
      <c r="C63" s="253" t="s">
        <v>363</v>
      </c>
      <c r="D63" s="247"/>
      <c r="E63" s="247"/>
      <c r="F63" s="247"/>
      <c r="G63" s="247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178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364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1" x14ac:dyDescent="0.2">
      <c r="A65" s="238">
        <v>32</v>
      </c>
      <c r="B65" s="239" t="s">
        <v>365</v>
      </c>
      <c r="C65" s="250" t="s">
        <v>362</v>
      </c>
      <c r="D65" s="240" t="s">
        <v>166</v>
      </c>
      <c r="E65" s="241">
        <v>25</v>
      </c>
      <c r="F65" s="242"/>
      <c r="G65" s="243">
        <f>ROUND(E65*F65,2)</f>
        <v>0</v>
      </c>
      <c r="H65" s="242"/>
      <c r="I65" s="243">
        <f>ROUND(E65*H65,2)</f>
        <v>0</v>
      </c>
      <c r="J65" s="242"/>
      <c r="K65" s="243">
        <f>ROUND(E65*J65,2)</f>
        <v>0</v>
      </c>
      <c r="L65" s="243">
        <v>12</v>
      </c>
      <c r="M65" s="243">
        <f>G65*(1+L65/100)</f>
        <v>0</v>
      </c>
      <c r="N65" s="241">
        <v>0</v>
      </c>
      <c r="O65" s="241">
        <f>ROUND(E65*N65,2)</f>
        <v>0</v>
      </c>
      <c r="P65" s="241">
        <v>0</v>
      </c>
      <c r="Q65" s="241">
        <f>ROUND(E65*P65,2)</f>
        <v>0</v>
      </c>
      <c r="R65" s="243"/>
      <c r="S65" s="243" t="s">
        <v>175</v>
      </c>
      <c r="T65" s="244" t="s">
        <v>176</v>
      </c>
      <c r="U65" s="224">
        <v>0</v>
      </c>
      <c r="V65" s="224">
        <f>ROUND(E65*U65,2)</f>
        <v>0</v>
      </c>
      <c r="W65" s="224"/>
      <c r="X65" s="224" t="s">
        <v>156</v>
      </c>
      <c r="Y65" s="224" t="s">
        <v>157</v>
      </c>
      <c r="Z65" s="214"/>
      <c r="AA65" s="214"/>
      <c r="AB65" s="214"/>
      <c r="AC65" s="214"/>
      <c r="AD65" s="214"/>
      <c r="AE65" s="214"/>
      <c r="AF65" s="214"/>
      <c r="AG65" s="214" t="s">
        <v>158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2" x14ac:dyDescent="0.2">
      <c r="A66" s="221"/>
      <c r="B66" s="222"/>
      <c r="C66" s="253" t="s">
        <v>366</v>
      </c>
      <c r="D66" s="247"/>
      <c r="E66" s="247"/>
      <c r="F66" s="247"/>
      <c r="G66" s="247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178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367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1" x14ac:dyDescent="0.2">
      <c r="A68" s="238">
        <v>33</v>
      </c>
      <c r="B68" s="239" t="s">
        <v>368</v>
      </c>
      <c r="C68" s="250" t="s">
        <v>369</v>
      </c>
      <c r="D68" s="240" t="s">
        <v>170</v>
      </c>
      <c r="E68" s="241">
        <v>10</v>
      </c>
      <c r="F68" s="242"/>
      <c r="G68" s="243">
        <f>ROUND(E68*F68,2)</f>
        <v>0</v>
      </c>
      <c r="H68" s="242"/>
      <c r="I68" s="243">
        <f>ROUND(E68*H68,2)</f>
        <v>0</v>
      </c>
      <c r="J68" s="242"/>
      <c r="K68" s="243">
        <f>ROUND(E68*J68,2)</f>
        <v>0</v>
      </c>
      <c r="L68" s="243">
        <v>12</v>
      </c>
      <c r="M68" s="243">
        <f>G68*(1+L68/100)</f>
        <v>0</v>
      </c>
      <c r="N68" s="241">
        <v>0</v>
      </c>
      <c r="O68" s="241">
        <f>ROUND(E68*N68,2)</f>
        <v>0</v>
      </c>
      <c r="P68" s="241">
        <v>0</v>
      </c>
      <c r="Q68" s="241">
        <f>ROUND(E68*P68,2)</f>
        <v>0</v>
      </c>
      <c r="R68" s="243"/>
      <c r="S68" s="243" t="s">
        <v>175</v>
      </c>
      <c r="T68" s="244" t="s">
        <v>176</v>
      </c>
      <c r="U68" s="224">
        <v>0</v>
      </c>
      <c r="V68" s="224">
        <f>ROUND(E68*U68,2)</f>
        <v>0</v>
      </c>
      <c r="W68" s="224"/>
      <c r="X68" s="224" t="s">
        <v>156</v>
      </c>
      <c r="Y68" s="224" t="s">
        <v>157</v>
      </c>
      <c r="Z68" s="214"/>
      <c r="AA68" s="214"/>
      <c r="AB68" s="214"/>
      <c r="AC68" s="214"/>
      <c r="AD68" s="214"/>
      <c r="AE68" s="214"/>
      <c r="AF68" s="214"/>
      <c r="AG68" s="214" t="s">
        <v>158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2" x14ac:dyDescent="0.2">
      <c r="A69" s="221"/>
      <c r="B69" s="222"/>
      <c r="C69" s="253" t="s">
        <v>370</v>
      </c>
      <c r="D69" s="247"/>
      <c r="E69" s="247"/>
      <c r="F69" s="247"/>
      <c r="G69" s="247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178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1" x14ac:dyDescent="0.2">
      <c r="A70" s="238">
        <v>34</v>
      </c>
      <c r="B70" s="239" t="s">
        <v>371</v>
      </c>
      <c r="C70" s="250" t="s">
        <v>372</v>
      </c>
      <c r="D70" s="240" t="s">
        <v>170</v>
      </c>
      <c r="E70" s="241">
        <v>10</v>
      </c>
      <c r="F70" s="242"/>
      <c r="G70" s="243">
        <f>ROUND(E70*F70,2)</f>
        <v>0</v>
      </c>
      <c r="H70" s="242"/>
      <c r="I70" s="243">
        <f>ROUND(E70*H70,2)</f>
        <v>0</v>
      </c>
      <c r="J70" s="242"/>
      <c r="K70" s="243">
        <f>ROUND(E70*J70,2)</f>
        <v>0</v>
      </c>
      <c r="L70" s="243">
        <v>12</v>
      </c>
      <c r="M70" s="243">
        <f>G70*(1+L70/100)</f>
        <v>0</v>
      </c>
      <c r="N70" s="241">
        <v>0</v>
      </c>
      <c r="O70" s="241">
        <f>ROUND(E70*N70,2)</f>
        <v>0</v>
      </c>
      <c r="P70" s="241">
        <v>0</v>
      </c>
      <c r="Q70" s="241">
        <f>ROUND(E70*P70,2)</f>
        <v>0</v>
      </c>
      <c r="R70" s="243"/>
      <c r="S70" s="243" t="s">
        <v>175</v>
      </c>
      <c r="T70" s="244" t="s">
        <v>176</v>
      </c>
      <c r="U70" s="224">
        <v>0</v>
      </c>
      <c r="V70" s="224">
        <f>ROUND(E70*U70,2)</f>
        <v>0</v>
      </c>
      <c r="W70" s="224"/>
      <c r="X70" s="224" t="s">
        <v>156</v>
      </c>
      <c r="Y70" s="224" t="s">
        <v>157</v>
      </c>
      <c r="Z70" s="214"/>
      <c r="AA70" s="214"/>
      <c r="AB70" s="214"/>
      <c r="AC70" s="214"/>
      <c r="AD70" s="214"/>
      <c r="AE70" s="214"/>
      <c r="AF70" s="214"/>
      <c r="AG70" s="214" t="s">
        <v>158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1"/>
      <c r="B71" s="222"/>
      <c r="C71" s="253" t="s">
        <v>373</v>
      </c>
      <c r="D71" s="247"/>
      <c r="E71" s="247"/>
      <c r="F71" s="247"/>
      <c r="G71" s="247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178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1" x14ac:dyDescent="0.2">
      <c r="A72" s="238">
        <v>35</v>
      </c>
      <c r="B72" s="239" t="s">
        <v>374</v>
      </c>
      <c r="C72" s="250" t="s">
        <v>375</v>
      </c>
      <c r="D72" s="240" t="s">
        <v>170</v>
      </c>
      <c r="E72" s="241">
        <v>10</v>
      </c>
      <c r="F72" s="242"/>
      <c r="G72" s="243">
        <f>ROUND(E72*F72,2)</f>
        <v>0</v>
      </c>
      <c r="H72" s="242"/>
      <c r="I72" s="243">
        <f>ROUND(E72*H72,2)</f>
        <v>0</v>
      </c>
      <c r="J72" s="242"/>
      <c r="K72" s="243">
        <f>ROUND(E72*J72,2)</f>
        <v>0</v>
      </c>
      <c r="L72" s="243">
        <v>12</v>
      </c>
      <c r="M72" s="243">
        <f>G72*(1+L72/100)</f>
        <v>0</v>
      </c>
      <c r="N72" s="241">
        <v>0</v>
      </c>
      <c r="O72" s="241">
        <f>ROUND(E72*N72,2)</f>
        <v>0</v>
      </c>
      <c r="P72" s="241">
        <v>0</v>
      </c>
      <c r="Q72" s="241">
        <f>ROUND(E72*P72,2)</f>
        <v>0</v>
      </c>
      <c r="R72" s="243"/>
      <c r="S72" s="243" t="s">
        <v>175</v>
      </c>
      <c r="T72" s="244" t="s">
        <v>176</v>
      </c>
      <c r="U72" s="224">
        <v>0</v>
      </c>
      <c r="V72" s="224">
        <f>ROUND(E72*U72,2)</f>
        <v>0</v>
      </c>
      <c r="W72" s="224"/>
      <c r="X72" s="224" t="s">
        <v>156</v>
      </c>
      <c r="Y72" s="224" t="s">
        <v>157</v>
      </c>
      <c r="Z72" s="214"/>
      <c r="AA72" s="214"/>
      <c r="AB72" s="214"/>
      <c r="AC72" s="214"/>
      <c r="AD72" s="214"/>
      <c r="AE72" s="214"/>
      <c r="AF72" s="214"/>
      <c r="AG72" s="214" t="s">
        <v>158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2" x14ac:dyDescent="0.2">
      <c r="A73" s="221"/>
      <c r="B73" s="222"/>
      <c r="C73" s="253" t="s">
        <v>376</v>
      </c>
      <c r="D73" s="247"/>
      <c r="E73" s="247"/>
      <c r="F73" s="247"/>
      <c r="G73" s="247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178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3" x14ac:dyDescent="0.2">
      <c r="A74" s="221"/>
      <c r="B74" s="222"/>
      <c r="C74" s="254" t="s">
        <v>377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1" x14ac:dyDescent="0.2">
      <c r="A75" s="238">
        <v>36</v>
      </c>
      <c r="B75" s="239" t="s">
        <v>378</v>
      </c>
      <c r="C75" s="250" t="s">
        <v>379</v>
      </c>
      <c r="D75" s="240" t="s">
        <v>302</v>
      </c>
      <c r="E75" s="241">
        <v>7</v>
      </c>
      <c r="F75" s="242"/>
      <c r="G75" s="243">
        <f>ROUND(E75*F75,2)</f>
        <v>0</v>
      </c>
      <c r="H75" s="242"/>
      <c r="I75" s="243">
        <f>ROUND(E75*H75,2)</f>
        <v>0</v>
      </c>
      <c r="J75" s="242"/>
      <c r="K75" s="243">
        <f>ROUND(E75*J75,2)</f>
        <v>0</v>
      </c>
      <c r="L75" s="243">
        <v>12</v>
      </c>
      <c r="M75" s="243">
        <f>G75*(1+L75/100)</f>
        <v>0</v>
      </c>
      <c r="N75" s="241">
        <v>0</v>
      </c>
      <c r="O75" s="241">
        <f>ROUND(E75*N75,2)</f>
        <v>0</v>
      </c>
      <c r="P75" s="241">
        <v>0</v>
      </c>
      <c r="Q75" s="241">
        <f>ROUND(E75*P75,2)</f>
        <v>0</v>
      </c>
      <c r="R75" s="243"/>
      <c r="S75" s="243" t="s">
        <v>175</v>
      </c>
      <c r="T75" s="244" t="s">
        <v>176</v>
      </c>
      <c r="U75" s="224">
        <v>0</v>
      </c>
      <c r="V75" s="224">
        <f>ROUND(E75*U75,2)</f>
        <v>0</v>
      </c>
      <c r="W75" s="224"/>
      <c r="X75" s="224" t="s">
        <v>156</v>
      </c>
      <c r="Y75" s="224" t="s">
        <v>157</v>
      </c>
      <c r="Z75" s="214"/>
      <c r="AA75" s="214"/>
      <c r="AB75" s="214"/>
      <c r="AC75" s="214"/>
      <c r="AD75" s="214"/>
      <c r="AE75" s="214"/>
      <c r="AF75" s="214"/>
      <c r="AG75" s="214" t="s">
        <v>158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2" x14ac:dyDescent="0.2">
      <c r="A76" s="221"/>
      <c r="B76" s="222"/>
      <c r="C76" s="253" t="s">
        <v>380</v>
      </c>
      <c r="D76" s="247"/>
      <c r="E76" s="247"/>
      <c r="F76" s="247"/>
      <c r="G76" s="247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178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1" x14ac:dyDescent="0.2">
      <c r="A77" s="259">
        <v>37</v>
      </c>
      <c r="B77" s="260" t="s">
        <v>381</v>
      </c>
      <c r="C77" s="266" t="s">
        <v>382</v>
      </c>
      <c r="D77" s="261" t="s">
        <v>302</v>
      </c>
      <c r="E77" s="262">
        <v>30</v>
      </c>
      <c r="F77" s="263"/>
      <c r="G77" s="264">
        <f>ROUND(E77*F77,2)</f>
        <v>0</v>
      </c>
      <c r="H77" s="263"/>
      <c r="I77" s="264">
        <f>ROUND(E77*H77,2)</f>
        <v>0</v>
      </c>
      <c r="J77" s="263"/>
      <c r="K77" s="264">
        <f>ROUND(E77*J77,2)</f>
        <v>0</v>
      </c>
      <c r="L77" s="264">
        <v>12</v>
      </c>
      <c r="M77" s="264">
        <f>G77*(1+L77/100)</f>
        <v>0</v>
      </c>
      <c r="N77" s="262">
        <v>0</v>
      </c>
      <c r="O77" s="262">
        <f>ROUND(E77*N77,2)</f>
        <v>0</v>
      </c>
      <c r="P77" s="262">
        <v>0</v>
      </c>
      <c r="Q77" s="262">
        <f>ROUND(E77*P77,2)</f>
        <v>0</v>
      </c>
      <c r="R77" s="264"/>
      <c r="S77" s="264" t="s">
        <v>175</v>
      </c>
      <c r="T77" s="265" t="s">
        <v>176</v>
      </c>
      <c r="U77" s="224">
        <v>0</v>
      </c>
      <c r="V77" s="224">
        <f>ROUND(E77*U77,2)</f>
        <v>0</v>
      </c>
      <c r="W77" s="224"/>
      <c r="X77" s="224" t="s">
        <v>156</v>
      </c>
      <c r="Y77" s="224" t="s">
        <v>157</v>
      </c>
      <c r="Z77" s="214"/>
      <c r="AA77" s="214"/>
      <c r="AB77" s="214"/>
      <c r="AC77" s="214"/>
      <c r="AD77" s="214"/>
      <c r="AE77" s="214"/>
      <c r="AF77" s="214"/>
      <c r="AG77" s="214" t="s">
        <v>158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59">
        <v>38</v>
      </c>
      <c r="B78" s="260" t="s">
        <v>383</v>
      </c>
      <c r="C78" s="266" t="s">
        <v>384</v>
      </c>
      <c r="D78" s="261" t="s">
        <v>302</v>
      </c>
      <c r="E78" s="262">
        <v>6</v>
      </c>
      <c r="F78" s="263"/>
      <c r="G78" s="264">
        <f>ROUND(E78*F78,2)</f>
        <v>0</v>
      </c>
      <c r="H78" s="263"/>
      <c r="I78" s="264">
        <f>ROUND(E78*H78,2)</f>
        <v>0</v>
      </c>
      <c r="J78" s="263"/>
      <c r="K78" s="264">
        <f>ROUND(E78*J78,2)</f>
        <v>0</v>
      </c>
      <c r="L78" s="264">
        <v>12</v>
      </c>
      <c r="M78" s="264">
        <f>G78*(1+L78/100)</f>
        <v>0</v>
      </c>
      <c r="N78" s="262">
        <v>0</v>
      </c>
      <c r="O78" s="262">
        <f>ROUND(E78*N78,2)</f>
        <v>0</v>
      </c>
      <c r="P78" s="262">
        <v>0</v>
      </c>
      <c r="Q78" s="262">
        <f>ROUND(E78*P78,2)</f>
        <v>0</v>
      </c>
      <c r="R78" s="264"/>
      <c r="S78" s="264" t="s">
        <v>175</v>
      </c>
      <c r="T78" s="265" t="s">
        <v>176</v>
      </c>
      <c r="U78" s="224">
        <v>0</v>
      </c>
      <c r="V78" s="224">
        <f>ROUND(E78*U78,2)</f>
        <v>0</v>
      </c>
      <c r="W78" s="224"/>
      <c r="X78" s="224" t="s">
        <v>156</v>
      </c>
      <c r="Y78" s="224" t="s">
        <v>157</v>
      </c>
      <c r="Z78" s="214"/>
      <c r="AA78" s="214"/>
      <c r="AB78" s="214"/>
      <c r="AC78" s="214"/>
      <c r="AD78" s="214"/>
      <c r="AE78" s="214"/>
      <c r="AF78" s="214"/>
      <c r="AG78" s="214" t="s">
        <v>158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38">
        <v>39</v>
      </c>
      <c r="B79" s="239" t="s">
        <v>385</v>
      </c>
      <c r="C79" s="250" t="s">
        <v>386</v>
      </c>
      <c r="D79" s="240" t="s">
        <v>302</v>
      </c>
      <c r="E79" s="241">
        <v>26</v>
      </c>
      <c r="F79" s="242"/>
      <c r="G79" s="243">
        <f>ROUND(E79*F79,2)</f>
        <v>0</v>
      </c>
      <c r="H79" s="242"/>
      <c r="I79" s="243">
        <f>ROUND(E79*H79,2)</f>
        <v>0</v>
      </c>
      <c r="J79" s="242"/>
      <c r="K79" s="243">
        <f>ROUND(E79*J79,2)</f>
        <v>0</v>
      </c>
      <c r="L79" s="243">
        <v>12</v>
      </c>
      <c r="M79" s="243">
        <f>G79*(1+L79/100)</f>
        <v>0</v>
      </c>
      <c r="N79" s="241">
        <v>0</v>
      </c>
      <c r="O79" s="241">
        <f>ROUND(E79*N79,2)</f>
        <v>0</v>
      </c>
      <c r="P79" s="241">
        <v>0</v>
      </c>
      <c r="Q79" s="241">
        <f>ROUND(E79*P79,2)</f>
        <v>0</v>
      </c>
      <c r="R79" s="243"/>
      <c r="S79" s="243" t="s">
        <v>175</v>
      </c>
      <c r="T79" s="244" t="s">
        <v>176</v>
      </c>
      <c r="U79" s="224">
        <v>0</v>
      </c>
      <c r="V79" s="224">
        <f>ROUND(E79*U79,2)</f>
        <v>0</v>
      </c>
      <c r="W79" s="224"/>
      <c r="X79" s="224" t="s">
        <v>156</v>
      </c>
      <c r="Y79" s="224" t="s">
        <v>157</v>
      </c>
      <c r="Z79" s="214"/>
      <c r="AA79" s="214"/>
      <c r="AB79" s="214"/>
      <c r="AC79" s="214"/>
      <c r="AD79" s="214"/>
      <c r="AE79" s="214"/>
      <c r="AF79" s="214"/>
      <c r="AG79" s="214" t="s">
        <v>158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2" x14ac:dyDescent="0.2">
      <c r="A80" s="221"/>
      <c r="B80" s="222"/>
      <c r="C80" s="253" t="s">
        <v>387</v>
      </c>
      <c r="D80" s="247"/>
      <c r="E80" s="247"/>
      <c r="F80" s="247"/>
      <c r="G80" s="247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178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38">
        <v>40</v>
      </c>
      <c r="B81" s="239" t="s">
        <v>388</v>
      </c>
      <c r="C81" s="250" t="s">
        <v>389</v>
      </c>
      <c r="D81" s="240" t="s">
        <v>170</v>
      </c>
      <c r="E81" s="241">
        <v>30</v>
      </c>
      <c r="F81" s="242"/>
      <c r="G81" s="243">
        <f>ROUND(E81*F81,2)</f>
        <v>0</v>
      </c>
      <c r="H81" s="242"/>
      <c r="I81" s="243">
        <f>ROUND(E81*H81,2)</f>
        <v>0</v>
      </c>
      <c r="J81" s="242"/>
      <c r="K81" s="243">
        <f>ROUND(E81*J81,2)</f>
        <v>0</v>
      </c>
      <c r="L81" s="243">
        <v>12</v>
      </c>
      <c r="M81" s="243">
        <f>G81*(1+L81/100)</f>
        <v>0</v>
      </c>
      <c r="N81" s="241">
        <v>0</v>
      </c>
      <c r="O81" s="241">
        <f>ROUND(E81*N81,2)</f>
        <v>0</v>
      </c>
      <c r="P81" s="241">
        <v>0</v>
      </c>
      <c r="Q81" s="241">
        <f>ROUND(E81*P81,2)</f>
        <v>0</v>
      </c>
      <c r="R81" s="243"/>
      <c r="S81" s="243" t="s">
        <v>175</v>
      </c>
      <c r="T81" s="244" t="s">
        <v>176</v>
      </c>
      <c r="U81" s="224">
        <v>0</v>
      </c>
      <c r="V81" s="224">
        <f>ROUND(E81*U81,2)</f>
        <v>0</v>
      </c>
      <c r="W81" s="224"/>
      <c r="X81" s="224" t="s">
        <v>156</v>
      </c>
      <c r="Y81" s="224" t="s">
        <v>157</v>
      </c>
      <c r="Z81" s="214"/>
      <c r="AA81" s="214"/>
      <c r="AB81" s="214"/>
      <c r="AC81" s="214"/>
      <c r="AD81" s="214"/>
      <c r="AE81" s="214"/>
      <c r="AF81" s="214"/>
      <c r="AG81" s="214" t="s">
        <v>158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1"/>
      <c r="B82" s="222"/>
      <c r="C82" s="253" t="s">
        <v>390</v>
      </c>
      <c r="D82" s="247"/>
      <c r="E82" s="247"/>
      <c r="F82" s="247"/>
      <c r="G82" s="247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178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38">
        <v>41</v>
      </c>
      <c r="B83" s="239" t="s">
        <v>391</v>
      </c>
      <c r="C83" s="250" t="s">
        <v>392</v>
      </c>
      <c r="D83" s="240" t="s">
        <v>288</v>
      </c>
      <c r="E83" s="241">
        <v>2</v>
      </c>
      <c r="F83" s="242"/>
      <c r="G83" s="243">
        <f>ROUND(E83*F83,2)</f>
        <v>0</v>
      </c>
      <c r="H83" s="242"/>
      <c r="I83" s="243">
        <f>ROUND(E83*H83,2)</f>
        <v>0</v>
      </c>
      <c r="J83" s="242"/>
      <c r="K83" s="243">
        <f>ROUND(E83*J83,2)</f>
        <v>0</v>
      </c>
      <c r="L83" s="243">
        <v>12</v>
      </c>
      <c r="M83" s="243">
        <f>G83*(1+L83/100)</f>
        <v>0</v>
      </c>
      <c r="N83" s="241">
        <v>0</v>
      </c>
      <c r="O83" s="241">
        <f>ROUND(E83*N83,2)</f>
        <v>0</v>
      </c>
      <c r="P83" s="241">
        <v>0</v>
      </c>
      <c r="Q83" s="241">
        <f>ROUND(E83*P83,2)</f>
        <v>0</v>
      </c>
      <c r="R83" s="243"/>
      <c r="S83" s="243" t="s">
        <v>175</v>
      </c>
      <c r="T83" s="244" t="s">
        <v>176</v>
      </c>
      <c r="U83" s="224">
        <v>0</v>
      </c>
      <c r="V83" s="224">
        <f>ROUND(E83*U83,2)</f>
        <v>0</v>
      </c>
      <c r="W83" s="224"/>
      <c r="X83" s="224" t="s">
        <v>156</v>
      </c>
      <c r="Y83" s="224" t="s">
        <v>157</v>
      </c>
      <c r="Z83" s="214"/>
      <c r="AA83" s="214"/>
      <c r="AB83" s="214"/>
      <c r="AC83" s="214"/>
      <c r="AD83" s="214"/>
      <c r="AE83" s="214"/>
      <c r="AF83" s="214"/>
      <c r="AG83" s="214" t="s">
        <v>158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1"/>
      <c r="B84" s="222"/>
      <c r="C84" s="253" t="s">
        <v>289</v>
      </c>
      <c r="D84" s="247"/>
      <c r="E84" s="247"/>
      <c r="F84" s="247"/>
      <c r="G84" s="247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178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38">
        <v>42</v>
      </c>
      <c r="B85" s="239" t="s">
        <v>393</v>
      </c>
      <c r="C85" s="250" t="s">
        <v>394</v>
      </c>
      <c r="D85" s="240" t="s">
        <v>288</v>
      </c>
      <c r="E85" s="241">
        <v>2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12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175</v>
      </c>
      <c r="T85" s="244" t="s">
        <v>176</v>
      </c>
      <c r="U85" s="224">
        <v>0</v>
      </c>
      <c r="V85" s="224">
        <f>ROUND(E85*U85,2)</f>
        <v>0</v>
      </c>
      <c r="W85" s="224"/>
      <c r="X85" s="224" t="s">
        <v>156</v>
      </c>
      <c r="Y85" s="224" t="s">
        <v>157</v>
      </c>
      <c r="Z85" s="214"/>
      <c r="AA85" s="214"/>
      <c r="AB85" s="214"/>
      <c r="AC85" s="214"/>
      <c r="AD85" s="214"/>
      <c r="AE85" s="214"/>
      <c r="AF85" s="214"/>
      <c r="AG85" s="214" t="s">
        <v>158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1"/>
      <c r="B86" s="222"/>
      <c r="C86" s="253" t="s">
        <v>289</v>
      </c>
      <c r="D86" s="247"/>
      <c r="E86" s="247"/>
      <c r="F86" s="247"/>
      <c r="G86" s="247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4"/>
      <c r="AA86" s="214"/>
      <c r="AB86" s="214"/>
      <c r="AC86" s="214"/>
      <c r="AD86" s="214"/>
      <c r="AE86" s="214"/>
      <c r="AF86" s="214"/>
      <c r="AG86" s="214" t="s">
        <v>178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38">
        <v>43</v>
      </c>
      <c r="B87" s="239" t="s">
        <v>395</v>
      </c>
      <c r="C87" s="250" t="s">
        <v>396</v>
      </c>
      <c r="D87" s="240" t="s">
        <v>288</v>
      </c>
      <c r="E87" s="241">
        <v>10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12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175</v>
      </c>
      <c r="T87" s="244" t="s">
        <v>176</v>
      </c>
      <c r="U87" s="224">
        <v>0</v>
      </c>
      <c r="V87" s="224">
        <f>ROUND(E87*U87,2)</f>
        <v>0</v>
      </c>
      <c r="W87" s="224"/>
      <c r="X87" s="224" t="s">
        <v>156</v>
      </c>
      <c r="Y87" s="224" t="s">
        <v>157</v>
      </c>
      <c r="Z87" s="214"/>
      <c r="AA87" s="214"/>
      <c r="AB87" s="214"/>
      <c r="AC87" s="214"/>
      <c r="AD87" s="214"/>
      <c r="AE87" s="214"/>
      <c r="AF87" s="214"/>
      <c r="AG87" s="214" t="s">
        <v>158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2" x14ac:dyDescent="0.2">
      <c r="A88" s="221"/>
      <c r="B88" s="222"/>
      <c r="C88" s="253" t="s">
        <v>289</v>
      </c>
      <c r="D88" s="247"/>
      <c r="E88" s="247"/>
      <c r="F88" s="247"/>
      <c r="G88" s="247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4"/>
      <c r="AA88" s="214"/>
      <c r="AB88" s="214"/>
      <c r="AC88" s="214"/>
      <c r="AD88" s="214"/>
      <c r="AE88" s="214"/>
      <c r="AF88" s="214"/>
      <c r="AG88" s="214" t="s">
        <v>178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38">
        <v>44</v>
      </c>
      <c r="B89" s="239" t="s">
        <v>397</v>
      </c>
      <c r="C89" s="250" t="s">
        <v>398</v>
      </c>
      <c r="D89" s="240" t="s">
        <v>321</v>
      </c>
      <c r="E89" s="241">
        <v>1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12</v>
      </c>
      <c r="M89" s="243">
        <f>G89*(1+L89/100)</f>
        <v>0</v>
      </c>
      <c r="N89" s="241">
        <v>0</v>
      </c>
      <c r="O89" s="241">
        <f>ROUND(E89*N89,2)</f>
        <v>0</v>
      </c>
      <c r="P89" s="241">
        <v>0</v>
      </c>
      <c r="Q89" s="241">
        <f>ROUND(E89*P89,2)</f>
        <v>0</v>
      </c>
      <c r="R89" s="243"/>
      <c r="S89" s="243" t="s">
        <v>175</v>
      </c>
      <c r="T89" s="244" t="s">
        <v>176</v>
      </c>
      <c r="U89" s="224">
        <v>0</v>
      </c>
      <c r="V89" s="224">
        <f>ROUND(E89*U89,2)</f>
        <v>0</v>
      </c>
      <c r="W89" s="224"/>
      <c r="X89" s="224" t="s">
        <v>156</v>
      </c>
      <c r="Y89" s="224" t="s">
        <v>157</v>
      </c>
      <c r="Z89" s="214"/>
      <c r="AA89" s="214"/>
      <c r="AB89" s="214"/>
      <c r="AC89" s="214"/>
      <c r="AD89" s="214"/>
      <c r="AE89" s="214"/>
      <c r="AF89" s="214"/>
      <c r="AG89" s="214" t="s">
        <v>158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1"/>
      <c r="B90" s="222"/>
      <c r="C90" s="253" t="s">
        <v>289</v>
      </c>
      <c r="D90" s="247"/>
      <c r="E90" s="247"/>
      <c r="F90" s="247"/>
      <c r="G90" s="247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4"/>
      <c r="AA90" s="214"/>
      <c r="AB90" s="214"/>
      <c r="AC90" s="214"/>
      <c r="AD90" s="214"/>
      <c r="AE90" s="214"/>
      <c r="AF90" s="214"/>
      <c r="AG90" s="214" t="s">
        <v>178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38">
        <v>45</v>
      </c>
      <c r="B91" s="239" t="s">
        <v>399</v>
      </c>
      <c r="C91" s="250" t="s">
        <v>400</v>
      </c>
      <c r="D91" s="240" t="s">
        <v>288</v>
      </c>
      <c r="E91" s="241">
        <v>6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175</v>
      </c>
      <c r="T91" s="244" t="s">
        <v>176</v>
      </c>
      <c r="U91" s="224">
        <v>0</v>
      </c>
      <c r="V91" s="224">
        <f>ROUND(E91*U91,2)</f>
        <v>0</v>
      </c>
      <c r="W91" s="224"/>
      <c r="X91" s="224" t="s">
        <v>156</v>
      </c>
      <c r="Y91" s="224" t="s">
        <v>157</v>
      </c>
      <c r="Z91" s="214"/>
      <c r="AA91" s="214"/>
      <c r="AB91" s="214"/>
      <c r="AC91" s="214"/>
      <c r="AD91" s="214"/>
      <c r="AE91" s="214"/>
      <c r="AF91" s="214"/>
      <c r="AG91" s="214" t="s">
        <v>158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401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178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3" x14ac:dyDescent="0.2">
      <c r="A93" s="221"/>
      <c r="B93" s="222"/>
      <c r="C93" s="254" t="s">
        <v>402</v>
      </c>
      <c r="D93" s="248"/>
      <c r="E93" s="248"/>
      <c r="F93" s="248"/>
      <c r="G93" s="248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178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38">
        <v>46</v>
      </c>
      <c r="B94" s="239" t="s">
        <v>403</v>
      </c>
      <c r="C94" s="250" t="s">
        <v>404</v>
      </c>
      <c r="D94" s="240" t="s">
        <v>288</v>
      </c>
      <c r="E94" s="241">
        <v>10</v>
      </c>
      <c r="F94" s="242"/>
      <c r="G94" s="243">
        <f>ROUND(E94*F94,2)</f>
        <v>0</v>
      </c>
      <c r="H94" s="242"/>
      <c r="I94" s="243">
        <f>ROUND(E94*H94,2)</f>
        <v>0</v>
      </c>
      <c r="J94" s="242"/>
      <c r="K94" s="243">
        <f>ROUND(E94*J94,2)</f>
        <v>0</v>
      </c>
      <c r="L94" s="243">
        <v>12</v>
      </c>
      <c r="M94" s="243">
        <f>G94*(1+L94/100)</f>
        <v>0</v>
      </c>
      <c r="N94" s="241">
        <v>0</v>
      </c>
      <c r="O94" s="241">
        <f>ROUND(E94*N94,2)</f>
        <v>0</v>
      </c>
      <c r="P94" s="241">
        <v>0</v>
      </c>
      <c r="Q94" s="241">
        <f>ROUND(E94*P94,2)</f>
        <v>0</v>
      </c>
      <c r="R94" s="243"/>
      <c r="S94" s="243" t="s">
        <v>175</v>
      </c>
      <c r="T94" s="244" t="s">
        <v>176</v>
      </c>
      <c r="U94" s="224">
        <v>0</v>
      </c>
      <c r="V94" s="224">
        <f>ROUND(E94*U94,2)</f>
        <v>0</v>
      </c>
      <c r="W94" s="224"/>
      <c r="X94" s="224" t="s">
        <v>156</v>
      </c>
      <c r="Y94" s="224" t="s">
        <v>157</v>
      </c>
      <c r="Z94" s="214"/>
      <c r="AA94" s="214"/>
      <c r="AB94" s="214"/>
      <c r="AC94" s="214"/>
      <c r="AD94" s="214"/>
      <c r="AE94" s="214"/>
      <c r="AF94" s="214"/>
      <c r="AG94" s="214" t="s">
        <v>158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2" x14ac:dyDescent="0.2">
      <c r="A95" s="221"/>
      <c r="B95" s="222"/>
      <c r="C95" s="253" t="s">
        <v>401</v>
      </c>
      <c r="D95" s="247"/>
      <c r="E95" s="247"/>
      <c r="F95" s="247"/>
      <c r="G95" s="247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4"/>
      <c r="AA95" s="214"/>
      <c r="AB95" s="214"/>
      <c r="AC95" s="214"/>
      <c r="AD95" s="214"/>
      <c r="AE95" s="214"/>
      <c r="AF95" s="214"/>
      <c r="AG95" s="214" t="s">
        <v>178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3" x14ac:dyDescent="0.2">
      <c r="A96" s="221"/>
      <c r="B96" s="222"/>
      <c r="C96" s="254" t="s">
        <v>402</v>
      </c>
      <c r="D96" s="248"/>
      <c r="E96" s="248"/>
      <c r="F96" s="248"/>
      <c r="G96" s="248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178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1" x14ac:dyDescent="0.2">
      <c r="A97" s="259">
        <v>47</v>
      </c>
      <c r="B97" s="260" t="s">
        <v>104</v>
      </c>
      <c r="C97" s="266" t="s">
        <v>405</v>
      </c>
      <c r="D97" s="261" t="s">
        <v>406</v>
      </c>
      <c r="E97" s="262">
        <v>1</v>
      </c>
      <c r="F97" s="263"/>
      <c r="G97" s="264">
        <f>ROUND(E97*F97,2)</f>
        <v>0</v>
      </c>
      <c r="H97" s="263"/>
      <c r="I97" s="264">
        <f>ROUND(E97*H97,2)</f>
        <v>0</v>
      </c>
      <c r="J97" s="263"/>
      <c r="K97" s="264">
        <f>ROUND(E97*J97,2)</f>
        <v>0</v>
      </c>
      <c r="L97" s="264">
        <v>12</v>
      </c>
      <c r="M97" s="264">
        <f>G97*(1+L97/100)</f>
        <v>0</v>
      </c>
      <c r="N97" s="262">
        <v>0</v>
      </c>
      <c r="O97" s="262">
        <f>ROUND(E97*N97,2)</f>
        <v>0</v>
      </c>
      <c r="P97" s="262">
        <v>0</v>
      </c>
      <c r="Q97" s="262">
        <f>ROUND(E97*P97,2)</f>
        <v>0</v>
      </c>
      <c r="R97" s="264"/>
      <c r="S97" s="264" t="s">
        <v>175</v>
      </c>
      <c r="T97" s="265" t="s">
        <v>176</v>
      </c>
      <c r="U97" s="224">
        <v>0</v>
      </c>
      <c r="V97" s="224">
        <f>ROUND(E97*U97,2)</f>
        <v>0</v>
      </c>
      <c r="W97" s="224"/>
      <c r="X97" s="224" t="s">
        <v>156</v>
      </c>
      <c r="Y97" s="224" t="s">
        <v>157</v>
      </c>
      <c r="Z97" s="214"/>
      <c r="AA97" s="214"/>
      <c r="AB97" s="214"/>
      <c r="AC97" s="214"/>
      <c r="AD97" s="214"/>
      <c r="AE97" s="214"/>
      <c r="AF97" s="214"/>
      <c r="AG97" s="214" t="s">
        <v>158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38">
        <v>48</v>
      </c>
      <c r="B98" s="239" t="s">
        <v>407</v>
      </c>
      <c r="C98" s="250" t="s">
        <v>408</v>
      </c>
      <c r="D98" s="240" t="s">
        <v>406</v>
      </c>
      <c r="E98" s="241">
        <v>1</v>
      </c>
      <c r="F98" s="242"/>
      <c r="G98" s="243">
        <f>ROUND(E98*F98,2)</f>
        <v>0</v>
      </c>
      <c r="H98" s="242"/>
      <c r="I98" s="243">
        <f>ROUND(E98*H98,2)</f>
        <v>0</v>
      </c>
      <c r="J98" s="242"/>
      <c r="K98" s="243">
        <f>ROUND(E98*J98,2)</f>
        <v>0</v>
      </c>
      <c r="L98" s="243">
        <v>12</v>
      </c>
      <c r="M98" s="243">
        <f>G98*(1+L98/100)</f>
        <v>0</v>
      </c>
      <c r="N98" s="241">
        <v>0</v>
      </c>
      <c r="O98" s="241">
        <f>ROUND(E98*N98,2)</f>
        <v>0</v>
      </c>
      <c r="P98" s="241">
        <v>0</v>
      </c>
      <c r="Q98" s="241">
        <f>ROUND(E98*P98,2)</f>
        <v>0</v>
      </c>
      <c r="R98" s="243"/>
      <c r="S98" s="243" t="s">
        <v>175</v>
      </c>
      <c r="T98" s="244" t="s">
        <v>176</v>
      </c>
      <c r="U98" s="224">
        <v>0</v>
      </c>
      <c r="V98" s="224">
        <f>ROUND(E98*U98,2)</f>
        <v>0</v>
      </c>
      <c r="W98" s="224"/>
      <c r="X98" s="224" t="s">
        <v>156</v>
      </c>
      <c r="Y98" s="224" t="s">
        <v>157</v>
      </c>
      <c r="Z98" s="214"/>
      <c r="AA98" s="214"/>
      <c r="AB98" s="214"/>
      <c r="AC98" s="214"/>
      <c r="AD98" s="214"/>
      <c r="AE98" s="214"/>
      <c r="AF98" s="214"/>
      <c r="AG98" s="214" t="s">
        <v>158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x14ac:dyDescent="0.2">
      <c r="A99" s="3"/>
      <c r="B99" s="4"/>
      <c r="C99" s="256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v>12</v>
      </c>
      <c r="AF99">
        <v>21</v>
      </c>
      <c r="AG99" t="s">
        <v>135</v>
      </c>
    </row>
    <row r="100" spans="1:60" x14ac:dyDescent="0.2">
      <c r="A100" s="217"/>
      <c r="B100" s="218" t="s">
        <v>29</v>
      </c>
      <c r="C100" s="257"/>
      <c r="D100" s="219"/>
      <c r="E100" s="220"/>
      <c r="F100" s="220"/>
      <c r="G100" s="237">
        <f>G8+G36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f>SUMIF(L7:L98,AE99,G7:G98)</f>
        <v>0</v>
      </c>
      <c r="AF100">
        <f>SUMIF(L7:L98,AF99,G7:G98)</f>
        <v>0</v>
      </c>
      <c r="AG100" t="s">
        <v>252</v>
      </c>
    </row>
    <row r="101" spans="1:60" x14ac:dyDescent="0.2">
      <c r="C101" s="258"/>
      <c r="D101" s="10"/>
      <c r="AG101" t="s">
        <v>263</v>
      </c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JjUIcWkBZa1TXmB9z3Qk1DpqA744c2lxWuvm1LNn+yAKfdJKQIEHTSko/zUgb/vwualfCgE3nLyObA1e4vdXw==" saltValue="69ryq91SM+WYuDiZkTEMeg==" spinCount="100000" sheet="1" formatRows="0"/>
  <mergeCells count="45">
    <mergeCell ref="C93:G93"/>
    <mergeCell ref="C95:G95"/>
    <mergeCell ref="C96:G96"/>
    <mergeCell ref="C82:G82"/>
    <mergeCell ref="C84:G84"/>
    <mergeCell ref="C86:G86"/>
    <mergeCell ref="C88:G88"/>
    <mergeCell ref="C90:G90"/>
    <mergeCell ref="C92:G92"/>
    <mergeCell ref="C69:G69"/>
    <mergeCell ref="C71:G71"/>
    <mergeCell ref="C73:G73"/>
    <mergeCell ref="C74:G74"/>
    <mergeCell ref="C76:G76"/>
    <mergeCell ref="C80:G80"/>
    <mergeCell ref="C60:G60"/>
    <mergeCell ref="C61:G61"/>
    <mergeCell ref="C63:G63"/>
    <mergeCell ref="C64:G64"/>
    <mergeCell ref="C66:G66"/>
    <mergeCell ref="C67:G67"/>
    <mergeCell ref="C47:G47"/>
    <mergeCell ref="C49:G49"/>
    <mergeCell ref="C53:G53"/>
    <mergeCell ref="C55:G55"/>
    <mergeCell ref="C57:G57"/>
    <mergeCell ref="C58:G58"/>
    <mergeCell ref="C28:G28"/>
    <mergeCell ref="C30:G30"/>
    <mergeCell ref="C32:G32"/>
    <mergeCell ref="C40:G40"/>
    <mergeCell ref="C42:G42"/>
    <mergeCell ref="C45:G45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56F3E-C1A6-4A05-A7F0-282428A43F4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69</v>
      </c>
      <c r="C4" s="206" t="s">
        <v>70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108</v>
      </c>
      <c r="C8" s="249" t="s">
        <v>112</v>
      </c>
      <c r="D8" s="233"/>
      <c r="E8" s="234"/>
      <c r="F8" s="235"/>
      <c r="G8" s="235">
        <f>SUMIF(AG9:AG36,"&lt;&gt;NOR",G9:G36)</f>
        <v>0</v>
      </c>
      <c r="H8" s="235"/>
      <c r="I8" s="235">
        <f>SUM(I9:I36)</f>
        <v>0</v>
      </c>
      <c r="J8" s="235"/>
      <c r="K8" s="235">
        <f>SUM(K9:K36)</f>
        <v>0</v>
      </c>
      <c r="L8" s="235"/>
      <c r="M8" s="235">
        <f>SUM(M9:M36)</f>
        <v>0</v>
      </c>
      <c r="N8" s="234"/>
      <c r="O8" s="234">
        <f>SUM(O9:O36)</f>
        <v>0</v>
      </c>
      <c r="P8" s="234"/>
      <c r="Q8" s="234">
        <f>SUM(Q9:Q36)</f>
        <v>0</v>
      </c>
      <c r="R8" s="235"/>
      <c r="S8" s="235"/>
      <c r="T8" s="236"/>
      <c r="U8" s="230"/>
      <c r="V8" s="230">
        <f>SUM(V9:V36)</f>
        <v>0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286</v>
      </c>
      <c r="C9" s="250" t="s">
        <v>287</v>
      </c>
      <c r="D9" s="240" t="s">
        <v>288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175</v>
      </c>
      <c r="T9" s="244" t="s">
        <v>176</v>
      </c>
      <c r="U9" s="224">
        <v>0</v>
      </c>
      <c r="V9" s="224">
        <f>ROUND(E9*U9,2)</f>
        <v>0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3" t="s">
        <v>289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178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38">
        <v>2</v>
      </c>
      <c r="B11" s="239" t="s">
        <v>290</v>
      </c>
      <c r="C11" s="250" t="s">
        <v>291</v>
      </c>
      <c r="D11" s="240" t="s">
        <v>288</v>
      </c>
      <c r="E11" s="241">
        <v>1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12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175</v>
      </c>
      <c r="T11" s="244" t="s">
        <v>176</v>
      </c>
      <c r="U11" s="224">
        <v>0</v>
      </c>
      <c r="V11" s="224">
        <f>ROUND(E11*U11,2)</f>
        <v>0</v>
      </c>
      <c r="W11" s="224"/>
      <c r="X11" s="224" t="s">
        <v>156</v>
      </c>
      <c r="Y11" s="224" t="s">
        <v>157</v>
      </c>
      <c r="Z11" s="214"/>
      <c r="AA11" s="214"/>
      <c r="AB11" s="214"/>
      <c r="AC11" s="214"/>
      <c r="AD11" s="214"/>
      <c r="AE11" s="214"/>
      <c r="AF11" s="214"/>
      <c r="AG11" s="214" t="s">
        <v>158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1"/>
      <c r="B12" s="222"/>
      <c r="C12" s="253" t="s">
        <v>289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178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3</v>
      </c>
      <c r="B13" s="239" t="s">
        <v>292</v>
      </c>
      <c r="C13" s="250" t="s">
        <v>293</v>
      </c>
      <c r="D13" s="240" t="s">
        <v>288</v>
      </c>
      <c r="E13" s="241">
        <v>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175</v>
      </c>
      <c r="T13" s="244" t="s">
        <v>176</v>
      </c>
      <c r="U13" s="224">
        <v>0</v>
      </c>
      <c r="V13" s="224">
        <f>ROUND(E13*U13,2)</f>
        <v>0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3" t="s">
        <v>289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178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38">
        <v>4</v>
      </c>
      <c r="B15" s="239" t="s">
        <v>294</v>
      </c>
      <c r="C15" s="250" t="s">
        <v>295</v>
      </c>
      <c r="D15" s="240" t="s">
        <v>288</v>
      </c>
      <c r="E15" s="241">
        <v>1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12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175</v>
      </c>
      <c r="T15" s="244" t="s">
        <v>176</v>
      </c>
      <c r="U15" s="224">
        <v>0</v>
      </c>
      <c r="V15" s="224">
        <f>ROUND(E15*U15,2)</f>
        <v>0</v>
      </c>
      <c r="W15" s="224"/>
      <c r="X15" s="224" t="s">
        <v>156</v>
      </c>
      <c r="Y15" s="224" t="s">
        <v>157</v>
      </c>
      <c r="Z15" s="214"/>
      <c r="AA15" s="214"/>
      <c r="AB15" s="214"/>
      <c r="AC15" s="214"/>
      <c r="AD15" s="214"/>
      <c r="AE15" s="214"/>
      <c r="AF15" s="214"/>
      <c r="AG15" s="214" t="s">
        <v>158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1"/>
      <c r="B16" s="222"/>
      <c r="C16" s="253" t="s">
        <v>289</v>
      </c>
      <c r="D16" s="247"/>
      <c r="E16" s="247"/>
      <c r="F16" s="247"/>
      <c r="G16" s="247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4"/>
      <c r="AA16" s="214"/>
      <c r="AB16" s="214"/>
      <c r="AC16" s="214"/>
      <c r="AD16" s="214"/>
      <c r="AE16" s="214"/>
      <c r="AF16" s="214"/>
      <c r="AG16" s="214" t="s">
        <v>178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38">
        <v>5</v>
      </c>
      <c r="B17" s="239" t="s">
        <v>296</v>
      </c>
      <c r="C17" s="250" t="s">
        <v>297</v>
      </c>
      <c r="D17" s="240" t="s">
        <v>288</v>
      </c>
      <c r="E17" s="241">
        <v>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175</v>
      </c>
      <c r="T17" s="244" t="s">
        <v>176</v>
      </c>
      <c r="U17" s="224">
        <v>0</v>
      </c>
      <c r="V17" s="224">
        <f>ROUND(E17*U17,2)</f>
        <v>0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3" t="s">
        <v>289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178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38">
        <v>6</v>
      </c>
      <c r="B19" s="239" t="s">
        <v>298</v>
      </c>
      <c r="C19" s="250" t="s">
        <v>299</v>
      </c>
      <c r="D19" s="240" t="s">
        <v>288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12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175</v>
      </c>
      <c r="T19" s="244" t="s">
        <v>176</v>
      </c>
      <c r="U19" s="224">
        <v>0</v>
      </c>
      <c r="V19" s="224">
        <f>ROUND(E19*U19,2)</f>
        <v>0</v>
      </c>
      <c r="W19" s="224"/>
      <c r="X19" s="224" t="s">
        <v>156</v>
      </c>
      <c r="Y19" s="224" t="s">
        <v>157</v>
      </c>
      <c r="Z19" s="214"/>
      <c r="AA19" s="214"/>
      <c r="AB19" s="214"/>
      <c r="AC19" s="214"/>
      <c r="AD19" s="214"/>
      <c r="AE19" s="214"/>
      <c r="AF19" s="214"/>
      <c r="AG19" s="214" t="s">
        <v>158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1"/>
      <c r="B20" s="222"/>
      <c r="C20" s="253" t="s">
        <v>289</v>
      </c>
      <c r="D20" s="247"/>
      <c r="E20" s="247"/>
      <c r="F20" s="247"/>
      <c r="G20" s="247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4"/>
      <c r="AA20" s="214"/>
      <c r="AB20" s="214"/>
      <c r="AC20" s="214"/>
      <c r="AD20" s="214"/>
      <c r="AE20" s="214"/>
      <c r="AF20" s="214"/>
      <c r="AG20" s="214" t="s">
        <v>178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59">
        <v>7</v>
      </c>
      <c r="B21" s="260" t="s">
        <v>300</v>
      </c>
      <c r="C21" s="266" t="s">
        <v>301</v>
      </c>
      <c r="D21" s="261" t="s">
        <v>302</v>
      </c>
      <c r="E21" s="262">
        <v>4</v>
      </c>
      <c r="F21" s="263"/>
      <c r="G21" s="264">
        <f>ROUND(E21*F21,2)</f>
        <v>0</v>
      </c>
      <c r="H21" s="263"/>
      <c r="I21" s="264">
        <f>ROUND(E21*H21,2)</f>
        <v>0</v>
      </c>
      <c r="J21" s="263"/>
      <c r="K21" s="264">
        <f>ROUND(E21*J21,2)</f>
        <v>0</v>
      </c>
      <c r="L21" s="264">
        <v>12</v>
      </c>
      <c r="M21" s="264">
        <f>G21*(1+L21/100)</f>
        <v>0</v>
      </c>
      <c r="N21" s="262">
        <v>0</v>
      </c>
      <c r="O21" s="262">
        <f>ROUND(E21*N21,2)</f>
        <v>0</v>
      </c>
      <c r="P21" s="262">
        <v>0</v>
      </c>
      <c r="Q21" s="262">
        <f>ROUND(E21*P21,2)</f>
        <v>0</v>
      </c>
      <c r="R21" s="264"/>
      <c r="S21" s="264" t="s">
        <v>175</v>
      </c>
      <c r="T21" s="265" t="s">
        <v>176</v>
      </c>
      <c r="U21" s="224">
        <v>0</v>
      </c>
      <c r="V21" s="224">
        <f>ROUND(E21*U21,2)</f>
        <v>0</v>
      </c>
      <c r="W21" s="224"/>
      <c r="X21" s="224" t="s">
        <v>156</v>
      </c>
      <c r="Y21" s="224" t="s">
        <v>157</v>
      </c>
      <c r="Z21" s="214"/>
      <c r="AA21" s="214"/>
      <c r="AB21" s="214"/>
      <c r="AC21" s="214"/>
      <c r="AD21" s="214"/>
      <c r="AE21" s="214"/>
      <c r="AF21" s="214"/>
      <c r="AG21" s="214" t="s">
        <v>158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38">
        <v>8</v>
      </c>
      <c r="B22" s="239" t="s">
        <v>303</v>
      </c>
      <c r="C22" s="250" t="s">
        <v>304</v>
      </c>
      <c r="D22" s="240" t="s">
        <v>302</v>
      </c>
      <c r="E22" s="241">
        <v>1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12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/>
      <c r="S22" s="243" t="s">
        <v>175</v>
      </c>
      <c r="T22" s="244" t="s">
        <v>176</v>
      </c>
      <c r="U22" s="224">
        <v>0</v>
      </c>
      <c r="V22" s="224">
        <f>ROUND(E22*U22,2)</f>
        <v>0</v>
      </c>
      <c r="W22" s="224"/>
      <c r="X22" s="224" t="s">
        <v>156</v>
      </c>
      <c r="Y22" s="224" t="s">
        <v>157</v>
      </c>
      <c r="Z22" s="214"/>
      <c r="AA22" s="214"/>
      <c r="AB22" s="214"/>
      <c r="AC22" s="214"/>
      <c r="AD22" s="214"/>
      <c r="AE22" s="214"/>
      <c r="AF22" s="214"/>
      <c r="AG22" s="214" t="s">
        <v>158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2" x14ac:dyDescent="0.2">
      <c r="A23" s="221"/>
      <c r="B23" s="222"/>
      <c r="C23" s="253" t="s">
        <v>305</v>
      </c>
      <c r="D23" s="247"/>
      <c r="E23" s="247"/>
      <c r="F23" s="247"/>
      <c r="G23" s="24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178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38">
        <v>9</v>
      </c>
      <c r="B24" s="239" t="s">
        <v>306</v>
      </c>
      <c r="C24" s="250" t="s">
        <v>307</v>
      </c>
      <c r="D24" s="240" t="s">
        <v>166</v>
      </c>
      <c r="E24" s="241">
        <v>90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12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/>
      <c r="S24" s="243" t="s">
        <v>175</v>
      </c>
      <c r="T24" s="244" t="s">
        <v>176</v>
      </c>
      <c r="U24" s="224">
        <v>0</v>
      </c>
      <c r="V24" s="224">
        <f>ROUND(E24*U24,2)</f>
        <v>0</v>
      </c>
      <c r="W24" s="224"/>
      <c r="X24" s="224" t="s">
        <v>156</v>
      </c>
      <c r="Y24" s="224" t="s">
        <v>157</v>
      </c>
      <c r="Z24" s="214"/>
      <c r="AA24" s="214"/>
      <c r="AB24" s="214"/>
      <c r="AC24" s="214"/>
      <c r="AD24" s="214"/>
      <c r="AE24" s="214"/>
      <c r="AF24" s="214"/>
      <c r="AG24" s="214" t="s">
        <v>158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1"/>
      <c r="B25" s="222"/>
      <c r="C25" s="253" t="s">
        <v>308</v>
      </c>
      <c r="D25" s="247"/>
      <c r="E25" s="247"/>
      <c r="F25" s="247"/>
      <c r="G25" s="247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4"/>
      <c r="AA25" s="214"/>
      <c r="AB25" s="214"/>
      <c r="AC25" s="214"/>
      <c r="AD25" s="214"/>
      <c r="AE25" s="214"/>
      <c r="AF25" s="214"/>
      <c r="AG25" s="214" t="s">
        <v>178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38">
        <v>10</v>
      </c>
      <c r="B26" s="239" t="s">
        <v>309</v>
      </c>
      <c r="C26" s="250" t="s">
        <v>310</v>
      </c>
      <c r="D26" s="240" t="s">
        <v>166</v>
      </c>
      <c r="E26" s="241">
        <v>90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175</v>
      </c>
      <c r="T26" s="244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3" t="s">
        <v>308</v>
      </c>
      <c r="D27" s="247"/>
      <c r="E27" s="247"/>
      <c r="F27" s="247"/>
      <c r="G27" s="247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178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38">
        <v>11</v>
      </c>
      <c r="B28" s="239" t="s">
        <v>311</v>
      </c>
      <c r="C28" s="250" t="s">
        <v>312</v>
      </c>
      <c r="D28" s="240" t="s">
        <v>302</v>
      </c>
      <c r="E28" s="241">
        <v>1</v>
      </c>
      <c r="F28" s="242"/>
      <c r="G28" s="243">
        <f>ROUND(E28*F28,2)</f>
        <v>0</v>
      </c>
      <c r="H28" s="242"/>
      <c r="I28" s="243">
        <f>ROUND(E28*H28,2)</f>
        <v>0</v>
      </c>
      <c r="J28" s="242"/>
      <c r="K28" s="243">
        <f>ROUND(E28*J28,2)</f>
        <v>0</v>
      </c>
      <c r="L28" s="243">
        <v>12</v>
      </c>
      <c r="M28" s="243">
        <f>G28*(1+L28/100)</f>
        <v>0</v>
      </c>
      <c r="N28" s="241">
        <v>0</v>
      </c>
      <c r="O28" s="241">
        <f>ROUND(E28*N28,2)</f>
        <v>0</v>
      </c>
      <c r="P28" s="241">
        <v>0</v>
      </c>
      <c r="Q28" s="241">
        <f>ROUND(E28*P28,2)</f>
        <v>0</v>
      </c>
      <c r="R28" s="243"/>
      <c r="S28" s="243" t="s">
        <v>175</v>
      </c>
      <c r="T28" s="244" t="s">
        <v>176</v>
      </c>
      <c r="U28" s="224">
        <v>0</v>
      </c>
      <c r="V28" s="224">
        <f>ROUND(E28*U28,2)</f>
        <v>0</v>
      </c>
      <c r="W28" s="224"/>
      <c r="X28" s="224" t="s">
        <v>156</v>
      </c>
      <c r="Y28" s="224" t="s">
        <v>157</v>
      </c>
      <c r="Z28" s="214"/>
      <c r="AA28" s="214"/>
      <c r="AB28" s="214"/>
      <c r="AC28" s="214"/>
      <c r="AD28" s="214"/>
      <c r="AE28" s="214"/>
      <c r="AF28" s="214"/>
      <c r="AG28" s="214" t="s">
        <v>158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2" x14ac:dyDescent="0.2">
      <c r="A29" s="221"/>
      <c r="B29" s="222"/>
      <c r="C29" s="253" t="s">
        <v>313</v>
      </c>
      <c r="D29" s="247"/>
      <c r="E29" s="247"/>
      <c r="F29" s="247"/>
      <c r="G29" s="247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178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38">
        <v>12</v>
      </c>
      <c r="B30" s="239" t="s">
        <v>314</v>
      </c>
      <c r="C30" s="250" t="s">
        <v>315</v>
      </c>
      <c r="D30" s="240" t="s">
        <v>302</v>
      </c>
      <c r="E30" s="241">
        <v>1</v>
      </c>
      <c r="F30" s="242"/>
      <c r="G30" s="243">
        <f>ROUND(E30*F30,2)</f>
        <v>0</v>
      </c>
      <c r="H30" s="242"/>
      <c r="I30" s="243">
        <f>ROUND(E30*H30,2)</f>
        <v>0</v>
      </c>
      <c r="J30" s="242"/>
      <c r="K30" s="243">
        <f>ROUND(E30*J30,2)</f>
        <v>0</v>
      </c>
      <c r="L30" s="243">
        <v>12</v>
      </c>
      <c r="M30" s="243">
        <f>G30*(1+L30/100)</f>
        <v>0</v>
      </c>
      <c r="N30" s="241">
        <v>0</v>
      </c>
      <c r="O30" s="241">
        <f>ROUND(E30*N30,2)</f>
        <v>0</v>
      </c>
      <c r="P30" s="241">
        <v>0</v>
      </c>
      <c r="Q30" s="241">
        <f>ROUND(E30*P30,2)</f>
        <v>0</v>
      </c>
      <c r="R30" s="243"/>
      <c r="S30" s="243" t="s">
        <v>175</v>
      </c>
      <c r="T30" s="244" t="s">
        <v>176</v>
      </c>
      <c r="U30" s="224">
        <v>0</v>
      </c>
      <c r="V30" s="224">
        <f>ROUND(E30*U30,2)</f>
        <v>0</v>
      </c>
      <c r="W30" s="224"/>
      <c r="X30" s="224" t="s">
        <v>156</v>
      </c>
      <c r="Y30" s="224" t="s">
        <v>157</v>
      </c>
      <c r="Z30" s="214"/>
      <c r="AA30" s="214"/>
      <c r="AB30" s="214"/>
      <c r="AC30" s="214"/>
      <c r="AD30" s="214"/>
      <c r="AE30" s="214"/>
      <c r="AF30" s="214"/>
      <c r="AG30" s="214" t="s">
        <v>158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2" x14ac:dyDescent="0.2">
      <c r="A31" s="221"/>
      <c r="B31" s="222"/>
      <c r="C31" s="253" t="s">
        <v>316</v>
      </c>
      <c r="D31" s="247"/>
      <c r="E31" s="247"/>
      <c r="F31" s="247"/>
      <c r="G31" s="247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4"/>
      <c r="AA31" s="214"/>
      <c r="AB31" s="214"/>
      <c r="AC31" s="214"/>
      <c r="AD31" s="214"/>
      <c r="AE31" s="214"/>
      <c r="AF31" s="214"/>
      <c r="AG31" s="214" t="s">
        <v>178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38">
        <v>13</v>
      </c>
      <c r="B32" s="239" t="s">
        <v>317</v>
      </c>
      <c r="C32" s="250" t="s">
        <v>318</v>
      </c>
      <c r="D32" s="240" t="s">
        <v>302</v>
      </c>
      <c r="E32" s="241">
        <v>1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12</v>
      </c>
      <c r="M32" s="243">
        <f>G32*(1+L32/100)</f>
        <v>0</v>
      </c>
      <c r="N32" s="241">
        <v>0</v>
      </c>
      <c r="O32" s="241">
        <f>ROUND(E32*N32,2)</f>
        <v>0</v>
      </c>
      <c r="P32" s="241">
        <v>0</v>
      </c>
      <c r="Q32" s="241">
        <f>ROUND(E32*P32,2)</f>
        <v>0</v>
      </c>
      <c r="R32" s="243"/>
      <c r="S32" s="243" t="s">
        <v>175</v>
      </c>
      <c r="T32" s="244" t="s">
        <v>176</v>
      </c>
      <c r="U32" s="224">
        <v>0</v>
      </c>
      <c r="V32" s="224">
        <f>ROUND(E32*U32,2)</f>
        <v>0</v>
      </c>
      <c r="W32" s="224"/>
      <c r="X32" s="224" t="s">
        <v>156</v>
      </c>
      <c r="Y32" s="224" t="s">
        <v>157</v>
      </c>
      <c r="Z32" s="214"/>
      <c r="AA32" s="214"/>
      <c r="AB32" s="214"/>
      <c r="AC32" s="214"/>
      <c r="AD32" s="214"/>
      <c r="AE32" s="214"/>
      <c r="AF32" s="214"/>
      <c r="AG32" s="214" t="s">
        <v>158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3" t="s">
        <v>316</v>
      </c>
      <c r="D33" s="247"/>
      <c r="E33" s="247"/>
      <c r="F33" s="247"/>
      <c r="G33" s="247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178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59">
        <v>14</v>
      </c>
      <c r="B34" s="260" t="s">
        <v>319</v>
      </c>
      <c r="C34" s="266" t="s">
        <v>320</v>
      </c>
      <c r="D34" s="261" t="s">
        <v>321</v>
      </c>
      <c r="E34" s="262">
        <v>1</v>
      </c>
      <c r="F34" s="263"/>
      <c r="G34" s="264">
        <f>ROUND(E34*F34,2)</f>
        <v>0</v>
      </c>
      <c r="H34" s="263"/>
      <c r="I34" s="264">
        <f>ROUND(E34*H34,2)</f>
        <v>0</v>
      </c>
      <c r="J34" s="263"/>
      <c r="K34" s="264">
        <f>ROUND(E34*J34,2)</f>
        <v>0</v>
      </c>
      <c r="L34" s="264">
        <v>12</v>
      </c>
      <c r="M34" s="264">
        <f>G34*(1+L34/100)</f>
        <v>0</v>
      </c>
      <c r="N34" s="262">
        <v>0</v>
      </c>
      <c r="O34" s="262">
        <f>ROUND(E34*N34,2)</f>
        <v>0</v>
      </c>
      <c r="P34" s="262">
        <v>0</v>
      </c>
      <c r="Q34" s="262">
        <f>ROUND(E34*P34,2)</f>
        <v>0</v>
      </c>
      <c r="R34" s="264"/>
      <c r="S34" s="264" t="s">
        <v>175</v>
      </c>
      <c r="T34" s="265" t="s">
        <v>176</v>
      </c>
      <c r="U34" s="224">
        <v>0</v>
      </c>
      <c r="V34" s="224">
        <f>ROUND(E34*U34,2)</f>
        <v>0</v>
      </c>
      <c r="W34" s="224"/>
      <c r="X34" s="224" t="s">
        <v>156</v>
      </c>
      <c r="Y34" s="224" t="s">
        <v>157</v>
      </c>
      <c r="Z34" s="214"/>
      <c r="AA34" s="214"/>
      <c r="AB34" s="214"/>
      <c r="AC34" s="214"/>
      <c r="AD34" s="214"/>
      <c r="AE34" s="214"/>
      <c r="AF34" s="214"/>
      <c r="AG34" s="214" t="s">
        <v>158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9">
        <v>15</v>
      </c>
      <c r="B35" s="260" t="s">
        <v>322</v>
      </c>
      <c r="C35" s="266" t="s">
        <v>323</v>
      </c>
      <c r="D35" s="261" t="s">
        <v>321</v>
      </c>
      <c r="E35" s="262">
        <v>1</v>
      </c>
      <c r="F35" s="263"/>
      <c r="G35" s="264">
        <f>ROUND(E35*F35,2)</f>
        <v>0</v>
      </c>
      <c r="H35" s="263"/>
      <c r="I35" s="264">
        <f>ROUND(E35*H35,2)</f>
        <v>0</v>
      </c>
      <c r="J35" s="263"/>
      <c r="K35" s="264">
        <f>ROUND(E35*J35,2)</f>
        <v>0</v>
      </c>
      <c r="L35" s="264">
        <v>12</v>
      </c>
      <c r="M35" s="264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4"/>
      <c r="S35" s="264" t="s">
        <v>175</v>
      </c>
      <c r="T35" s="265" t="s">
        <v>176</v>
      </c>
      <c r="U35" s="224">
        <v>0</v>
      </c>
      <c r="V35" s="224">
        <f>ROUND(E35*U35,2)</f>
        <v>0</v>
      </c>
      <c r="W35" s="224"/>
      <c r="X35" s="224" t="s">
        <v>156</v>
      </c>
      <c r="Y35" s="224" t="s">
        <v>157</v>
      </c>
      <c r="Z35" s="214"/>
      <c r="AA35" s="214"/>
      <c r="AB35" s="214"/>
      <c r="AC35" s="214"/>
      <c r="AD35" s="214"/>
      <c r="AE35" s="214"/>
      <c r="AF35" s="214"/>
      <c r="AG35" s="214" t="s">
        <v>158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1" x14ac:dyDescent="0.2">
      <c r="A36" s="259">
        <v>16</v>
      </c>
      <c r="B36" s="260" t="s">
        <v>324</v>
      </c>
      <c r="C36" s="266" t="s">
        <v>325</v>
      </c>
      <c r="D36" s="261" t="s">
        <v>321</v>
      </c>
      <c r="E36" s="262">
        <v>1</v>
      </c>
      <c r="F36" s="263"/>
      <c r="G36" s="264">
        <f>ROUND(E36*F36,2)</f>
        <v>0</v>
      </c>
      <c r="H36" s="263"/>
      <c r="I36" s="264">
        <f>ROUND(E36*H36,2)</f>
        <v>0</v>
      </c>
      <c r="J36" s="263"/>
      <c r="K36" s="264">
        <f>ROUND(E36*J36,2)</f>
        <v>0</v>
      </c>
      <c r="L36" s="264">
        <v>12</v>
      </c>
      <c r="M36" s="264">
        <f>G36*(1+L36/100)</f>
        <v>0</v>
      </c>
      <c r="N36" s="262">
        <v>0</v>
      </c>
      <c r="O36" s="262">
        <f>ROUND(E36*N36,2)</f>
        <v>0</v>
      </c>
      <c r="P36" s="262">
        <v>0</v>
      </c>
      <c r="Q36" s="262">
        <f>ROUND(E36*P36,2)</f>
        <v>0</v>
      </c>
      <c r="R36" s="264"/>
      <c r="S36" s="264" t="s">
        <v>175</v>
      </c>
      <c r="T36" s="265" t="s">
        <v>176</v>
      </c>
      <c r="U36" s="224">
        <v>0</v>
      </c>
      <c r="V36" s="224">
        <f>ROUND(E36*U36,2)</f>
        <v>0</v>
      </c>
      <c r="W36" s="224"/>
      <c r="X36" s="224" t="s">
        <v>156</v>
      </c>
      <c r="Y36" s="224" t="s">
        <v>157</v>
      </c>
      <c r="Z36" s="214"/>
      <c r="AA36" s="214"/>
      <c r="AB36" s="214"/>
      <c r="AC36" s="214"/>
      <c r="AD36" s="214"/>
      <c r="AE36" s="214"/>
      <c r="AF36" s="214"/>
      <c r="AG36" s="214" t="s">
        <v>158</v>
      </c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x14ac:dyDescent="0.2">
      <c r="A37" s="231" t="s">
        <v>149</v>
      </c>
      <c r="B37" s="232" t="s">
        <v>113</v>
      </c>
      <c r="C37" s="249" t="s">
        <v>117</v>
      </c>
      <c r="D37" s="233"/>
      <c r="E37" s="234"/>
      <c r="F37" s="235"/>
      <c r="G37" s="235">
        <f>SUMIF(AG38:AG99,"&lt;&gt;NOR",G38:G99)</f>
        <v>0</v>
      </c>
      <c r="H37" s="235"/>
      <c r="I37" s="235">
        <f>SUM(I38:I99)</f>
        <v>0</v>
      </c>
      <c r="J37" s="235"/>
      <c r="K37" s="235">
        <f>SUM(K38:K99)</f>
        <v>0</v>
      </c>
      <c r="L37" s="235"/>
      <c r="M37" s="235">
        <f>SUM(M38:M99)</f>
        <v>0</v>
      </c>
      <c r="N37" s="234"/>
      <c r="O37" s="234">
        <f>SUM(O38:O99)</f>
        <v>0</v>
      </c>
      <c r="P37" s="234"/>
      <c r="Q37" s="234">
        <f>SUM(Q38:Q99)</f>
        <v>0</v>
      </c>
      <c r="R37" s="235"/>
      <c r="S37" s="235"/>
      <c r="T37" s="236"/>
      <c r="U37" s="230"/>
      <c r="V37" s="230">
        <f>SUM(V38:V99)</f>
        <v>0</v>
      </c>
      <c r="W37" s="230"/>
      <c r="X37" s="230"/>
      <c r="Y37" s="230"/>
      <c r="AG37" t="s">
        <v>150</v>
      </c>
    </row>
    <row r="38" spans="1:60" outlineLevel="1" x14ac:dyDescent="0.2">
      <c r="A38" s="259">
        <v>17</v>
      </c>
      <c r="B38" s="260" t="s">
        <v>326</v>
      </c>
      <c r="C38" s="266" t="s">
        <v>297</v>
      </c>
      <c r="D38" s="261" t="s">
        <v>288</v>
      </c>
      <c r="E38" s="262">
        <v>4</v>
      </c>
      <c r="F38" s="263"/>
      <c r="G38" s="264">
        <f>ROUND(E38*F38,2)</f>
        <v>0</v>
      </c>
      <c r="H38" s="263"/>
      <c r="I38" s="264">
        <f>ROUND(E38*H38,2)</f>
        <v>0</v>
      </c>
      <c r="J38" s="263"/>
      <c r="K38" s="264">
        <f>ROUND(E38*J38,2)</f>
        <v>0</v>
      </c>
      <c r="L38" s="264">
        <v>12</v>
      </c>
      <c r="M38" s="264">
        <f>G38*(1+L38/100)</f>
        <v>0</v>
      </c>
      <c r="N38" s="262">
        <v>0</v>
      </c>
      <c r="O38" s="262">
        <f>ROUND(E38*N38,2)</f>
        <v>0</v>
      </c>
      <c r="P38" s="262">
        <v>0</v>
      </c>
      <c r="Q38" s="262">
        <f>ROUND(E38*P38,2)</f>
        <v>0</v>
      </c>
      <c r="R38" s="264"/>
      <c r="S38" s="264" t="s">
        <v>175</v>
      </c>
      <c r="T38" s="265" t="s">
        <v>176</v>
      </c>
      <c r="U38" s="224">
        <v>0</v>
      </c>
      <c r="V38" s="224">
        <f>ROUND(E38*U38,2)</f>
        <v>0</v>
      </c>
      <c r="W38" s="224"/>
      <c r="X38" s="224" t="s">
        <v>156</v>
      </c>
      <c r="Y38" s="224" t="s">
        <v>157</v>
      </c>
      <c r="Z38" s="214"/>
      <c r="AA38" s="214"/>
      <c r="AB38" s="214"/>
      <c r="AC38" s="214"/>
      <c r="AD38" s="214"/>
      <c r="AE38" s="214"/>
      <c r="AF38" s="214"/>
      <c r="AG38" s="214" t="s">
        <v>158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59">
        <v>18</v>
      </c>
      <c r="B39" s="260" t="s">
        <v>327</v>
      </c>
      <c r="C39" s="266" t="s">
        <v>328</v>
      </c>
      <c r="D39" s="261" t="s">
        <v>288</v>
      </c>
      <c r="E39" s="262">
        <v>4</v>
      </c>
      <c r="F39" s="263"/>
      <c r="G39" s="264">
        <f>ROUND(E39*F39,2)</f>
        <v>0</v>
      </c>
      <c r="H39" s="263"/>
      <c r="I39" s="264">
        <f>ROUND(E39*H39,2)</f>
        <v>0</v>
      </c>
      <c r="J39" s="263"/>
      <c r="K39" s="264">
        <f>ROUND(E39*J39,2)</f>
        <v>0</v>
      </c>
      <c r="L39" s="264">
        <v>12</v>
      </c>
      <c r="M39" s="264">
        <f>G39*(1+L39/100)</f>
        <v>0</v>
      </c>
      <c r="N39" s="262">
        <v>0</v>
      </c>
      <c r="O39" s="262">
        <f>ROUND(E39*N39,2)</f>
        <v>0</v>
      </c>
      <c r="P39" s="262">
        <v>0</v>
      </c>
      <c r="Q39" s="262">
        <f>ROUND(E39*P39,2)</f>
        <v>0</v>
      </c>
      <c r="R39" s="264"/>
      <c r="S39" s="264" t="s">
        <v>175</v>
      </c>
      <c r="T39" s="265" t="s">
        <v>176</v>
      </c>
      <c r="U39" s="224">
        <v>0</v>
      </c>
      <c r="V39" s="224">
        <f>ROUND(E39*U39,2)</f>
        <v>0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38">
        <v>19</v>
      </c>
      <c r="B40" s="239" t="s">
        <v>329</v>
      </c>
      <c r="C40" s="250" t="s">
        <v>330</v>
      </c>
      <c r="D40" s="240" t="s">
        <v>166</v>
      </c>
      <c r="E40" s="241">
        <v>80</v>
      </c>
      <c r="F40" s="242"/>
      <c r="G40" s="243">
        <f>ROUND(E40*F40,2)</f>
        <v>0</v>
      </c>
      <c r="H40" s="242"/>
      <c r="I40" s="243">
        <f>ROUND(E40*H40,2)</f>
        <v>0</v>
      </c>
      <c r="J40" s="242"/>
      <c r="K40" s="243">
        <f>ROUND(E40*J40,2)</f>
        <v>0</v>
      </c>
      <c r="L40" s="243">
        <v>12</v>
      </c>
      <c r="M40" s="243">
        <f>G40*(1+L40/100)</f>
        <v>0</v>
      </c>
      <c r="N40" s="241">
        <v>0</v>
      </c>
      <c r="O40" s="241">
        <f>ROUND(E40*N40,2)</f>
        <v>0</v>
      </c>
      <c r="P40" s="241">
        <v>0</v>
      </c>
      <c r="Q40" s="241">
        <f>ROUND(E40*P40,2)</f>
        <v>0</v>
      </c>
      <c r="R40" s="243"/>
      <c r="S40" s="243" t="s">
        <v>175</v>
      </c>
      <c r="T40" s="244" t="s">
        <v>176</v>
      </c>
      <c r="U40" s="224">
        <v>0</v>
      </c>
      <c r="V40" s="224">
        <f>ROUND(E40*U40,2)</f>
        <v>0</v>
      </c>
      <c r="W40" s="224"/>
      <c r="X40" s="224" t="s">
        <v>156</v>
      </c>
      <c r="Y40" s="224" t="s">
        <v>157</v>
      </c>
      <c r="Z40" s="214"/>
      <c r="AA40" s="214"/>
      <c r="AB40" s="214"/>
      <c r="AC40" s="214"/>
      <c r="AD40" s="214"/>
      <c r="AE40" s="214"/>
      <c r="AF40" s="214"/>
      <c r="AG40" s="214" t="s">
        <v>158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2" x14ac:dyDescent="0.2">
      <c r="A41" s="221"/>
      <c r="B41" s="222"/>
      <c r="C41" s="253" t="s">
        <v>331</v>
      </c>
      <c r="D41" s="247"/>
      <c r="E41" s="247"/>
      <c r="F41" s="247"/>
      <c r="G41" s="247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178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38">
        <v>20</v>
      </c>
      <c r="B42" s="239" t="s">
        <v>332</v>
      </c>
      <c r="C42" s="250" t="s">
        <v>333</v>
      </c>
      <c r="D42" s="240" t="s">
        <v>166</v>
      </c>
      <c r="E42" s="241">
        <v>15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12</v>
      </c>
      <c r="M42" s="243">
        <f>G42*(1+L42/100)</f>
        <v>0</v>
      </c>
      <c r="N42" s="241">
        <v>0</v>
      </c>
      <c r="O42" s="241">
        <f>ROUND(E42*N42,2)</f>
        <v>0</v>
      </c>
      <c r="P42" s="241">
        <v>0</v>
      </c>
      <c r="Q42" s="241">
        <f>ROUND(E42*P42,2)</f>
        <v>0</v>
      </c>
      <c r="R42" s="243"/>
      <c r="S42" s="243" t="s">
        <v>175</v>
      </c>
      <c r="T42" s="244" t="s">
        <v>176</v>
      </c>
      <c r="U42" s="224">
        <v>0</v>
      </c>
      <c r="V42" s="224">
        <f>ROUND(E42*U42,2)</f>
        <v>0</v>
      </c>
      <c r="W42" s="224"/>
      <c r="X42" s="224" t="s">
        <v>156</v>
      </c>
      <c r="Y42" s="224" t="s">
        <v>157</v>
      </c>
      <c r="Z42" s="214"/>
      <c r="AA42" s="214"/>
      <c r="AB42" s="214"/>
      <c r="AC42" s="214"/>
      <c r="AD42" s="214"/>
      <c r="AE42" s="214"/>
      <c r="AF42" s="214"/>
      <c r="AG42" s="214" t="s">
        <v>158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1"/>
      <c r="B43" s="222"/>
      <c r="C43" s="253" t="s">
        <v>334</v>
      </c>
      <c r="D43" s="247"/>
      <c r="E43" s="247"/>
      <c r="F43" s="247"/>
      <c r="G43" s="247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4"/>
      <c r="AA43" s="214"/>
      <c r="AB43" s="214"/>
      <c r="AC43" s="214"/>
      <c r="AD43" s="214"/>
      <c r="AE43" s="214"/>
      <c r="AF43" s="214"/>
      <c r="AG43" s="214" t="s">
        <v>178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59">
        <v>21</v>
      </c>
      <c r="B44" s="260" t="s">
        <v>335</v>
      </c>
      <c r="C44" s="266" t="s">
        <v>336</v>
      </c>
      <c r="D44" s="261" t="s">
        <v>166</v>
      </c>
      <c r="E44" s="262">
        <v>90</v>
      </c>
      <c r="F44" s="263"/>
      <c r="G44" s="264">
        <f>ROUND(E44*F44,2)</f>
        <v>0</v>
      </c>
      <c r="H44" s="263"/>
      <c r="I44" s="264">
        <f>ROUND(E44*H44,2)</f>
        <v>0</v>
      </c>
      <c r="J44" s="263"/>
      <c r="K44" s="264">
        <f>ROUND(E44*J44,2)</f>
        <v>0</v>
      </c>
      <c r="L44" s="264">
        <v>12</v>
      </c>
      <c r="M44" s="264">
        <f>G44*(1+L44/100)</f>
        <v>0</v>
      </c>
      <c r="N44" s="262">
        <v>0</v>
      </c>
      <c r="O44" s="262">
        <f>ROUND(E44*N44,2)</f>
        <v>0</v>
      </c>
      <c r="P44" s="262">
        <v>0</v>
      </c>
      <c r="Q44" s="262">
        <f>ROUND(E44*P44,2)</f>
        <v>0</v>
      </c>
      <c r="R44" s="264"/>
      <c r="S44" s="264" t="s">
        <v>175</v>
      </c>
      <c r="T44" s="265" t="s">
        <v>176</v>
      </c>
      <c r="U44" s="224">
        <v>0</v>
      </c>
      <c r="V44" s="224">
        <f>ROUND(E44*U44,2)</f>
        <v>0</v>
      </c>
      <c r="W44" s="224"/>
      <c r="X44" s="224" t="s">
        <v>156</v>
      </c>
      <c r="Y44" s="224" t="s">
        <v>157</v>
      </c>
      <c r="Z44" s="214"/>
      <c r="AA44" s="214"/>
      <c r="AB44" s="214"/>
      <c r="AC44" s="214"/>
      <c r="AD44" s="214"/>
      <c r="AE44" s="214"/>
      <c r="AF44" s="214"/>
      <c r="AG44" s="214" t="s">
        <v>158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38">
        <v>22</v>
      </c>
      <c r="B45" s="239" t="s">
        <v>337</v>
      </c>
      <c r="C45" s="250" t="s">
        <v>338</v>
      </c>
      <c r="D45" s="240" t="s">
        <v>302</v>
      </c>
      <c r="E45" s="241">
        <v>70</v>
      </c>
      <c r="F45" s="242"/>
      <c r="G45" s="243">
        <f>ROUND(E45*F45,2)</f>
        <v>0</v>
      </c>
      <c r="H45" s="242"/>
      <c r="I45" s="243">
        <f>ROUND(E45*H45,2)</f>
        <v>0</v>
      </c>
      <c r="J45" s="242"/>
      <c r="K45" s="243">
        <f>ROUND(E45*J45,2)</f>
        <v>0</v>
      </c>
      <c r="L45" s="243">
        <v>12</v>
      </c>
      <c r="M45" s="243">
        <f>G45*(1+L45/100)</f>
        <v>0</v>
      </c>
      <c r="N45" s="241">
        <v>0</v>
      </c>
      <c r="O45" s="241">
        <f>ROUND(E45*N45,2)</f>
        <v>0</v>
      </c>
      <c r="P45" s="241">
        <v>0</v>
      </c>
      <c r="Q45" s="241">
        <f>ROUND(E45*P45,2)</f>
        <v>0</v>
      </c>
      <c r="R45" s="243"/>
      <c r="S45" s="243" t="s">
        <v>175</v>
      </c>
      <c r="T45" s="244" t="s">
        <v>176</v>
      </c>
      <c r="U45" s="224">
        <v>0</v>
      </c>
      <c r="V45" s="224">
        <f>ROUND(E45*U45,2)</f>
        <v>0</v>
      </c>
      <c r="W45" s="224"/>
      <c r="X45" s="224" t="s">
        <v>156</v>
      </c>
      <c r="Y45" s="224" t="s">
        <v>157</v>
      </c>
      <c r="Z45" s="214"/>
      <c r="AA45" s="214"/>
      <c r="AB45" s="214"/>
      <c r="AC45" s="214"/>
      <c r="AD45" s="214"/>
      <c r="AE45" s="214"/>
      <c r="AF45" s="214"/>
      <c r="AG45" s="214" t="s">
        <v>158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2" x14ac:dyDescent="0.2">
      <c r="A46" s="221"/>
      <c r="B46" s="222"/>
      <c r="C46" s="253" t="s">
        <v>339</v>
      </c>
      <c r="D46" s="247"/>
      <c r="E46" s="247"/>
      <c r="F46" s="247"/>
      <c r="G46" s="247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178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38">
        <v>23</v>
      </c>
      <c r="B47" s="239" t="s">
        <v>340</v>
      </c>
      <c r="C47" s="250" t="s">
        <v>341</v>
      </c>
      <c r="D47" s="240" t="s">
        <v>302</v>
      </c>
      <c r="E47" s="241">
        <v>7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12</v>
      </c>
      <c r="M47" s="243">
        <f>G47*(1+L47/100)</f>
        <v>0</v>
      </c>
      <c r="N47" s="241">
        <v>0</v>
      </c>
      <c r="O47" s="241">
        <f>ROUND(E47*N47,2)</f>
        <v>0</v>
      </c>
      <c r="P47" s="241">
        <v>0</v>
      </c>
      <c r="Q47" s="241">
        <f>ROUND(E47*P47,2)</f>
        <v>0</v>
      </c>
      <c r="R47" s="243"/>
      <c r="S47" s="243" t="s">
        <v>175</v>
      </c>
      <c r="T47" s="244" t="s">
        <v>176</v>
      </c>
      <c r="U47" s="224">
        <v>0</v>
      </c>
      <c r="V47" s="224">
        <f>ROUND(E47*U47,2)</f>
        <v>0</v>
      </c>
      <c r="W47" s="224"/>
      <c r="X47" s="224" t="s">
        <v>156</v>
      </c>
      <c r="Y47" s="224" t="s">
        <v>157</v>
      </c>
      <c r="Z47" s="214"/>
      <c r="AA47" s="214"/>
      <c r="AB47" s="214"/>
      <c r="AC47" s="214"/>
      <c r="AD47" s="214"/>
      <c r="AE47" s="214"/>
      <c r="AF47" s="214"/>
      <c r="AG47" s="214" t="s">
        <v>158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2" x14ac:dyDescent="0.2">
      <c r="A48" s="221"/>
      <c r="B48" s="222"/>
      <c r="C48" s="253" t="s">
        <v>342</v>
      </c>
      <c r="D48" s="247"/>
      <c r="E48" s="247"/>
      <c r="F48" s="247"/>
      <c r="G48" s="247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178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38">
        <v>24</v>
      </c>
      <c r="B49" s="239" t="s">
        <v>343</v>
      </c>
      <c r="C49" s="250" t="s">
        <v>344</v>
      </c>
      <c r="D49" s="240" t="s">
        <v>166</v>
      </c>
      <c r="E49" s="241">
        <v>80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12</v>
      </c>
      <c r="M49" s="243">
        <f>G49*(1+L49/100)</f>
        <v>0</v>
      </c>
      <c r="N49" s="241">
        <v>0</v>
      </c>
      <c r="O49" s="241">
        <f>ROUND(E49*N49,2)</f>
        <v>0</v>
      </c>
      <c r="P49" s="241">
        <v>0</v>
      </c>
      <c r="Q49" s="241">
        <f>ROUND(E49*P49,2)</f>
        <v>0</v>
      </c>
      <c r="R49" s="243"/>
      <c r="S49" s="243" t="s">
        <v>175</v>
      </c>
      <c r="T49" s="244" t="s">
        <v>176</v>
      </c>
      <c r="U49" s="224">
        <v>0</v>
      </c>
      <c r="V49" s="224">
        <f>ROUND(E49*U49,2)</f>
        <v>0</v>
      </c>
      <c r="W49" s="224"/>
      <c r="X49" s="224" t="s">
        <v>156</v>
      </c>
      <c r="Y49" s="224" t="s">
        <v>157</v>
      </c>
      <c r="Z49" s="214"/>
      <c r="AA49" s="214"/>
      <c r="AB49" s="214"/>
      <c r="AC49" s="214"/>
      <c r="AD49" s="214"/>
      <c r="AE49" s="214"/>
      <c r="AF49" s="214"/>
      <c r="AG49" s="214" t="s">
        <v>158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2" x14ac:dyDescent="0.2">
      <c r="A50" s="221"/>
      <c r="B50" s="222"/>
      <c r="C50" s="253" t="s">
        <v>345</v>
      </c>
      <c r="D50" s="247"/>
      <c r="E50" s="247"/>
      <c r="F50" s="247"/>
      <c r="G50" s="247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178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59">
        <v>25</v>
      </c>
      <c r="B51" s="260" t="s">
        <v>346</v>
      </c>
      <c r="C51" s="266" t="s">
        <v>347</v>
      </c>
      <c r="D51" s="261" t="s">
        <v>302</v>
      </c>
      <c r="E51" s="262">
        <v>80</v>
      </c>
      <c r="F51" s="263"/>
      <c r="G51" s="264">
        <f>ROUND(E51*F51,2)</f>
        <v>0</v>
      </c>
      <c r="H51" s="263"/>
      <c r="I51" s="264">
        <f>ROUND(E51*H51,2)</f>
        <v>0</v>
      </c>
      <c r="J51" s="263"/>
      <c r="K51" s="264">
        <f>ROUND(E51*J51,2)</f>
        <v>0</v>
      </c>
      <c r="L51" s="264">
        <v>12</v>
      </c>
      <c r="M51" s="264">
        <f>G51*(1+L51/100)</f>
        <v>0</v>
      </c>
      <c r="N51" s="262">
        <v>0</v>
      </c>
      <c r="O51" s="262">
        <f>ROUND(E51*N51,2)</f>
        <v>0</v>
      </c>
      <c r="P51" s="262">
        <v>0</v>
      </c>
      <c r="Q51" s="262">
        <f>ROUND(E51*P51,2)</f>
        <v>0</v>
      </c>
      <c r="R51" s="264"/>
      <c r="S51" s="264" t="s">
        <v>175</v>
      </c>
      <c r="T51" s="265" t="s">
        <v>176</v>
      </c>
      <c r="U51" s="224">
        <v>0</v>
      </c>
      <c r="V51" s="224">
        <f>ROUND(E51*U51,2)</f>
        <v>0</v>
      </c>
      <c r="W51" s="224"/>
      <c r="X51" s="224" t="s">
        <v>156</v>
      </c>
      <c r="Y51" s="224" t="s">
        <v>157</v>
      </c>
      <c r="Z51" s="214"/>
      <c r="AA51" s="214"/>
      <c r="AB51" s="214"/>
      <c r="AC51" s="214"/>
      <c r="AD51" s="214"/>
      <c r="AE51" s="214"/>
      <c r="AF51" s="214"/>
      <c r="AG51" s="214" t="s">
        <v>158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59">
        <v>26</v>
      </c>
      <c r="B52" s="260" t="s">
        <v>348</v>
      </c>
      <c r="C52" s="266" t="s">
        <v>349</v>
      </c>
      <c r="D52" s="261" t="s">
        <v>302</v>
      </c>
      <c r="E52" s="262">
        <v>80</v>
      </c>
      <c r="F52" s="263"/>
      <c r="G52" s="264">
        <f>ROUND(E52*F52,2)</f>
        <v>0</v>
      </c>
      <c r="H52" s="263"/>
      <c r="I52" s="264">
        <f>ROUND(E52*H52,2)</f>
        <v>0</v>
      </c>
      <c r="J52" s="263"/>
      <c r="K52" s="264">
        <f>ROUND(E52*J52,2)</f>
        <v>0</v>
      </c>
      <c r="L52" s="264">
        <v>12</v>
      </c>
      <c r="M52" s="264">
        <f>G52*(1+L52/100)</f>
        <v>0</v>
      </c>
      <c r="N52" s="262">
        <v>0</v>
      </c>
      <c r="O52" s="262">
        <f>ROUND(E52*N52,2)</f>
        <v>0</v>
      </c>
      <c r="P52" s="262">
        <v>0</v>
      </c>
      <c r="Q52" s="262">
        <f>ROUND(E52*P52,2)</f>
        <v>0</v>
      </c>
      <c r="R52" s="264"/>
      <c r="S52" s="264" t="s">
        <v>175</v>
      </c>
      <c r="T52" s="265" t="s">
        <v>176</v>
      </c>
      <c r="U52" s="224">
        <v>0</v>
      </c>
      <c r="V52" s="224">
        <f>ROUND(E52*U52,2)</f>
        <v>0</v>
      </c>
      <c r="W52" s="224"/>
      <c r="X52" s="224" t="s">
        <v>156</v>
      </c>
      <c r="Y52" s="224" t="s">
        <v>157</v>
      </c>
      <c r="Z52" s="214"/>
      <c r="AA52" s="214"/>
      <c r="AB52" s="214"/>
      <c r="AC52" s="214"/>
      <c r="AD52" s="214"/>
      <c r="AE52" s="214"/>
      <c r="AF52" s="214"/>
      <c r="AG52" s="214" t="s">
        <v>158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38">
        <v>27</v>
      </c>
      <c r="B53" s="239" t="s">
        <v>350</v>
      </c>
      <c r="C53" s="250" t="s">
        <v>351</v>
      </c>
      <c r="D53" s="240" t="s">
        <v>166</v>
      </c>
      <c r="E53" s="241">
        <v>20</v>
      </c>
      <c r="F53" s="242"/>
      <c r="G53" s="243">
        <f>ROUND(E53*F53,2)</f>
        <v>0</v>
      </c>
      <c r="H53" s="242"/>
      <c r="I53" s="243">
        <f>ROUND(E53*H53,2)</f>
        <v>0</v>
      </c>
      <c r="J53" s="242"/>
      <c r="K53" s="243">
        <f>ROUND(E53*J53,2)</f>
        <v>0</v>
      </c>
      <c r="L53" s="243">
        <v>12</v>
      </c>
      <c r="M53" s="243">
        <f>G53*(1+L53/100)</f>
        <v>0</v>
      </c>
      <c r="N53" s="241">
        <v>0</v>
      </c>
      <c r="O53" s="241">
        <f>ROUND(E53*N53,2)</f>
        <v>0</v>
      </c>
      <c r="P53" s="241">
        <v>0</v>
      </c>
      <c r="Q53" s="241">
        <f>ROUND(E53*P53,2)</f>
        <v>0</v>
      </c>
      <c r="R53" s="243"/>
      <c r="S53" s="243" t="s">
        <v>175</v>
      </c>
      <c r="T53" s="244" t="s">
        <v>176</v>
      </c>
      <c r="U53" s="224">
        <v>0</v>
      </c>
      <c r="V53" s="224">
        <f>ROUND(E53*U53,2)</f>
        <v>0</v>
      </c>
      <c r="W53" s="224"/>
      <c r="X53" s="224" t="s">
        <v>156</v>
      </c>
      <c r="Y53" s="224" t="s">
        <v>157</v>
      </c>
      <c r="Z53" s="214"/>
      <c r="AA53" s="214"/>
      <c r="AB53" s="214"/>
      <c r="AC53" s="214"/>
      <c r="AD53" s="214"/>
      <c r="AE53" s="214"/>
      <c r="AF53" s="214"/>
      <c r="AG53" s="214" t="s">
        <v>158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2" x14ac:dyDescent="0.2">
      <c r="A54" s="221"/>
      <c r="B54" s="222"/>
      <c r="C54" s="253" t="s">
        <v>352</v>
      </c>
      <c r="D54" s="247"/>
      <c r="E54" s="247"/>
      <c r="F54" s="247"/>
      <c r="G54" s="247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178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38">
        <v>28</v>
      </c>
      <c r="B55" s="239" t="s">
        <v>353</v>
      </c>
      <c r="C55" s="250" t="s">
        <v>354</v>
      </c>
      <c r="D55" s="240" t="s">
        <v>170</v>
      </c>
      <c r="E55" s="241">
        <v>1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12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/>
      <c r="S55" s="243" t="s">
        <v>175</v>
      </c>
      <c r="T55" s="244" t="s">
        <v>176</v>
      </c>
      <c r="U55" s="224">
        <v>0</v>
      </c>
      <c r="V55" s="224">
        <f>ROUND(E55*U55,2)</f>
        <v>0</v>
      </c>
      <c r="W55" s="224"/>
      <c r="X55" s="224" t="s">
        <v>156</v>
      </c>
      <c r="Y55" s="224" t="s">
        <v>157</v>
      </c>
      <c r="Z55" s="214"/>
      <c r="AA55" s="214"/>
      <c r="AB55" s="214"/>
      <c r="AC55" s="214"/>
      <c r="AD55" s="214"/>
      <c r="AE55" s="214"/>
      <c r="AF55" s="214"/>
      <c r="AG55" s="214" t="s">
        <v>158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1"/>
      <c r="B56" s="222"/>
      <c r="C56" s="253" t="s">
        <v>352</v>
      </c>
      <c r="D56" s="247"/>
      <c r="E56" s="247"/>
      <c r="F56" s="247"/>
      <c r="G56" s="247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178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38">
        <v>29</v>
      </c>
      <c r="B57" s="239" t="s">
        <v>355</v>
      </c>
      <c r="C57" s="250" t="s">
        <v>356</v>
      </c>
      <c r="D57" s="240" t="s">
        <v>302</v>
      </c>
      <c r="E57" s="241">
        <v>10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12</v>
      </c>
      <c r="M57" s="243">
        <f>G57*(1+L57/100)</f>
        <v>0</v>
      </c>
      <c r="N57" s="241">
        <v>0</v>
      </c>
      <c r="O57" s="241">
        <f>ROUND(E57*N57,2)</f>
        <v>0</v>
      </c>
      <c r="P57" s="241">
        <v>0</v>
      </c>
      <c r="Q57" s="241">
        <f>ROUND(E57*P57,2)</f>
        <v>0</v>
      </c>
      <c r="R57" s="243"/>
      <c r="S57" s="243" t="s">
        <v>175</v>
      </c>
      <c r="T57" s="244" t="s">
        <v>176</v>
      </c>
      <c r="U57" s="224">
        <v>0</v>
      </c>
      <c r="V57" s="224">
        <f>ROUND(E57*U57,2)</f>
        <v>0</v>
      </c>
      <c r="W57" s="224"/>
      <c r="X57" s="224" t="s">
        <v>156</v>
      </c>
      <c r="Y57" s="224" t="s">
        <v>157</v>
      </c>
      <c r="Z57" s="214"/>
      <c r="AA57" s="214"/>
      <c r="AB57" s="214"/>
      <c r="AC57" s="214"/>
      <c r="AD57" s="214"/>
      <c r="AE57" s="214"/>
      <c r="AF57" s="214"/>
      <c r="AG57" s="214" t="s">
        <v>158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1"/>
      <c r="B58" s="222"/>
      <c r="C58" s="253" t="s">
        <v>357</v>
      </c>
      <c r="D58" s="247"/>
      <c r="E58" s="247"/>
      <c r="F58" s="247"/>
      <c r="G58" s="247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358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178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1" x14ac:dyDescent="0.2">
      <c r="A60" s="238">
        <v>30</v>
      </c>
      <c r="B60" s="239" t="s">
        <v>359</v>
      </c>
      <c r="C60" s="250" t="s">
        <v>360</v>
      </c>
      <c r="D60" s="240" t="s">
        <v>302</v>
      </c>
      <c r="E60" s="241">
        <v>4</v>
      </c>
      <c r="F60" s="242"/>
      <c r="G60" s="243">
        <f>ROUND(E60*F60,2)</f>
        <v>0</v>
      </c>
      <c r="H60" s="242"/>
      <c r="I60" s="243">
        <f>ROUND(E60*H60,2)</f>
        <v>0</v>
      </c>
      <c r="J60" s="242"/>
      <c r="K60" s="243">
        <f>ROUND(E60*J60,2)</f>
        <v>0</v>
      </c>
      <c r="L60" s="243">
        <v>12</v>
      </c>
      <c r="M60" s="243">
        <f>G60*(1+L60/100)</f>
        <v>0</v>
      </c>
      <c r="N60" s="241">
        <v>0</v>
      </c>
      <c r="O60" s="241">
        <f>ROUND(E60*N60,2)</f>
        <v>0</v>
      </c>
      <c r="P60" s="241">
        <v>0</v>
      </c>
      <c r="Q60" s="241">
        <f>ROUND(E60*P60,2)</f>
        <v>0</v>
      </c>
      <c r="R60" s="243"/>
      <c r="S60" s="243" t="s">
        <v>175</v>
      </c>
      <c r="T60" s="244" t="s">
        <v>176</v>
      </c>
      <c r="U60" s="224">
        <v>0</v>
      </c>
      <c r="V60" s="224">
        <f>ROUND(E60*U60,2)</f>
        <v>0</v>
      </c>
      <c r="W60" s="224"/>
      <c r="X60" s="224" t="s">
        <v>156</v>
      </c>
      <c r="Y60" s="224" t="s">
        <v>157</v>
      </c>
      <c r="Z60" s="214"/>
      <c r="AA60" s="214"/>
      <c r="AB60" s="214"/>
      <c r="AC60" s="214"/>
      <c r="AD60" s="214"/>
      <c r="AE60" s="214"/>
      <c r="AF60" s="214"/>
      <c r="AG60" s="214" t="s">
        <v>158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1"/>
      <c r="B61" s="222"/>
      <c r="C61" s="253" t="s">
        <v>357</v>
      </c>
      <c r="D61" s="247"/>
      <c r="E61" s="247"/>
      <c r="F61" s="247"/>
      <c r="G61" s="247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358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178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1" x14ac:dyDescent="0.2">
      <c r="A63" s="238">
        <v>31</v>
      </c>
      <c r="B63" s="239" t="s">
        <v>361</v>
      </c>
      <c r="C63" s="250" t="s">
        <v>362</v>
      </c>
      <c r="D63" s="240" t="s">
        <v>166</v>
      </c>
      <c r="E63" s="241">
        <v>20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12</v>
      </c>
      <c r="M63" s="243">
        <f>G63*(1+L63/100)</f>
        <v>0</v>
      </c>
      <c r="N63" s="241">
        <v>0</v>
      </c>
      <c r="O63" s="241">
        <f>ROUND(E63*N63,2)</f>
        <v>0</v>
      </c>
      <c r="P63" s="241">
        <v>0</v>
      </c>
      <c r="Q63" s="241">
        <f>ROUND(E63*P63,2)</f>
        <v>0</v>
      </c>
      <c r="R63" s="243"/>
      <c r="S63" s="243" t="s">
        <v>175</v>
      </c>
      <c r="T63" s="244" t="s">
        <v>176</v>
      </c>
      <c r="U63" s="224">
        <v>0</v>
      </c>
      <c r="V63" s="224">
        <f>ROUND(E63*U63,2)</f>
        <v>0</v>
      </c>
      <c r="W63" s="224"/>
      <c r="X63" s="224" t="s">
        <v>156</v>
      </c>
      <c r="Y63" s="224" t="s">
        <v>157</v>
      </c>
      <c r="Z63" s="214"/>
      <c r="AA63" s="214"/>
      <c r="AB63" s="214"/>
      <c r="AC63" s="214"/>
      <c r="AD63" s="214"/>
      <c r="AE63" s="214"/>
      <c r="AF63" s="214"/>
      <c r="AG63" s="214" t="s">
        <v>158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2" x14ac:dyDescent="0.2">
      <c r="A64" s="221"/>
      <c r="B64" s="222"/>
      <c r="C64" s="253" t="s">
        <v>363</v>
      </c>
      <c r="D64" s="247"/>
      <c r="E64" s="247"/>
      <c r="F64" s="247"/>
      <c r="G64" s="247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364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178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38">
        <v>32</v>
      </c>
      <c r="B66" s="239" t="s">
        <v>365</v>
      </c>
      <c r="C66" s="250" t="s">
        <v>362</v>
      </c>
      <c r="D66" s="240" t="s">
        <v>166</v>
      </c>
      <c r="E66" s="241">
        <v>25</v>
      </c>
      <c r="F66" s="242"/>
      <c r="G66" s="243">
        <f>ROUND(E66*F66,2)</f>
        <v>0</v>
      </c>
      <c r="H66" s="242"/>
      <c r="I66" s="243">
        <f>ROUND(E66*H66,2)</f>
        <v>0</v>
      </c>
      <c r="J66" s="242"/>
      <c r="K66" s="243">
        <f>ROUND(E66*J66,2)</f>
        <v>0</v>
      </c>
      <c r="L66" s="243">
        <v>12</v>
      </c>
      <c r="M66" s="243">
        <f>G66*(1+L66/100)</f>
        <v>0</v>
      </c>
      <c r="N66" s="241">
        <v>0</v>
      </c>
      <c r="O66" s="241">
        <f>ROUND(E66*N66,2)</f>
        <v>0</v>
      </c>
      <c r="P66" s="241">
        <v>0</v>
      </c>
      <c r="Q66" s="241">
        <f>ROUND(E66*P66,2)</f>
        <v>0</v>
      </c>
      <c r="R66" s="243"/>
      <c r="S66" s="243" t="s">
        <v>175</v>
      </c>
      <c r="T66" s="244" t="s">
        <v>176</v>
      </c>
      <c r="U66" s="224">
        <v>0</v>
      </c>
      <c r="V66" s="224">
        <f>ROUND(E66*U66,2)</f>
        <v>0</v>
      </c>
      <c r="W66" s="224"/>
      <c r="X66" s="224" t="s">
        <v>156</v>
      </c>
      <c r="Y66" s="224" t="s">
        <v>157</v>
      </c>
      <c r="Z66" s="214"/>
      <c r="AA66" s="214"/>
      <c r="AB66" s="214"/>
      <c r="AC66" s="214"/>
      <c r="AD66" s="214"/>
      <c r="AE66" s="214"/>
      <c r="AF66" s="214"/>
      <c r="AG66" s="214" t="s">
        <v>158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1"/>
      <c r="B67" s="222"/>
      <c r="C67" s="253" t="s">
        <v>366</v>
      </c>
      <c r="D67" s="247"/>
      <c r="E67" s="247"/>
      <c r="F67" s="247"/>
      <c r="G67" s="247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367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178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38">
        <v>33</v>
      </c>
      <c r="B69" s="239" t="s">
        <v>368</v>
      </c>
      <c r="C69" s="250" t="s">
        <v>369</v>
      </c>
      <c r="D69" s="240" t="s">
        <v>170</v>
      </c>
      <c r="E69" s="241">
        <v>10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12</v>
      </c>
      <c r="M69" s="243">
        <f>G69*(1+L69/100)</f>
        <v>0</v>
      </c>
      <c r="N69" s="241">
        <v>0</v>
      </c>
      <c r="O69" s="241">
        <f>ROUND(E69*N69,2)</f>
        <v>0</v>
      </c>
      <c r="P69" s="241">
        <v>0</v>
      </c>
      <c r="Q69" s="241">
        <f>ROUND(E69*P69,2)</f>
        <v>0</v>
      </c>
      <c r="R69" s="243"/>
      <c r="S69" s="243" t="s">
        <v>175</v>
      </c>
      <c r="T69" s="244" t="s">
        <v>176</v>
      </c>
      <c r="U69" s="224">
        <v>0</v>
      </c>
      <c r="V69" s="224">
        <f>ROUND(E69*U69,2)</f>
        <v>0</v>
      </c>
      <c r="W69" s="224"/>
      <c r="X69" s="224" t="s">
        <v>156</v>
      </c>
      <c r="Y69" s="224" t="s">
        <v>157</v>
      </c>
      <c r="Z69" s="214"/>
      <c r="AA69" s="214"/>
      <c r="AB69" s="214"/>
      <c r="AC69" s="214"/>
      <c r="AD69" s="214"/>
      <c r="AE69" s="214"/>
      <c r="AF69" s="214"/>
      <c r="AG69" s="214" t="s">
        <v>158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1"/>
      <c r="B70" s="222"/>
      <c r="C70" s="253" t="s">
        <v>370</v>
      </c>
      <c r="D70" s="247"/>
      <c r="E70" s="247"/>
      <c r="F70" s="247"/>
      <c r="G70" s="247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178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38">
        <v>34</v>
      </c>
      <c r="B71" s="239" t="s">
        <v>371</v>
      </c>
      <c r="C71" s="250" t="s">
        <v>372</v>
      </c>
      <c r="D71" s="240" t="s">
        <v>170</v>
      </c>
      <c r="E71" s="241">
        <v>10</v>
      </c>
      <c r="F71" s="242"/>
      <c r="G71" s="243">
        <f>ROUND(E71*F71,2)</f>
        <v>0</v>
      </c>
      <c r="H71" s="242"/>
      <c r="I71" s="243">
        <f>ROUND(E71*H71,2)</f>
        <v>0</v>
      </c>
      <c r="J71" s="242"/>
      <c r="K71" s="243">
        <f>ROUND(E71*J71,2)</f>
        <v>0</v>
      </c>
      <c r="L71" s="243">
        <v>12</v>
      </c>
      <c r="M71" s="243">
        <f>G71*(1+L71/100)</f>
        <v>0</v>
      </c>
      <c r="N71" s="241">
        <v>0</v>
      </c>
      <c r="O71" s="241">
        <f>ROUND(E71*N71,2)</f>
        <v>0</v>
      </c>
      <c r="P71" s="241">
        <v>0</v>
      </c>
      <c r="Q71" s="241">
        <f>ROUND(E71*P71,2)</f>
        <v>0</v>
      </c>
      <c r="R71" s="243"/>
      <c r="S71" s="243" t="s">
        <v>175</v>
      </c>
      <c r="T71" s="244" t="s">
        <v>176</v>
      </c>
      <c r="U71" s="224">
        <v>0</v>
      </c>
      <c r="V71" s="224">
        <f>ROUND(E71*U71,2)</f>
        <v>0</v>
      </c>
      <c r="W71" s="224"/>
      <c r="X71" s="224" t="s">
        <v>156</v>
      </c>
      <c r="Y71" s="224" t="s">
        <v>157</v>
      </c>
      <c r="Z71" s="214"/>
      <c r="AA71" s="214"/>
      <c r="AB71" s="214"/>
      <c r="AC71" s="214"/>
      <c r="AD71" s="214"/>
      <c r="AE71" s="214"/>
      <c r="AF71" s="214"/>
      <c r="AG71" s="214" t="s">
        <v>158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2" x14ac:dyDescent="0.2">
      <c r="A72" s="221"/>
      <c r="B72" s="222"/>
      <c r="C72" s="253" t="s">
        <v>373</v>
      </c>
      <c r="D72" s="247"/>
      <c r="E72" s="247"/>
      <c r="F72" s="247"/>
      <c r="G72" s="247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178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1" x14ac:dyDescent="0.2">
      <c r="A73" s="238">
        <v>35</v>
      </c>
      <c r="B73" s="239" t="s">
        <v>374</v>
      </c>
      <c r="C73" s="250" t="s">
        <v>375</v>
      </c>
      <c r="D73" s="240" t="s">
        <v>170</v>
      </c>
      <c r="E73" s="241">
        <v>10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12</v>
      </c>
      <c r="M73" s="243">
        <f>G73*(1+L73/100)</f>
        <v>0</v>
      </c>
      <c r="N73" s="241">
        <v>0</v>
      </c>
      <c r="O73" s="241">
        <f>ROUND(E73*N73,2)</f>
        <v>0</v>
      </c>
      <c r="P73" s="241">
        <v>0</v>
      </c>
      <c r="Q73" s="241">
        <f>ROUND(E73*P73,2)</f>
        <v>0</v>
      </c>
      <c r="R73" s="243"/>
      <c r="S73" s="243" t="s">
        <v>175</v>
      </c>
      <c r="T73" s="244" t="s">
        <v>176</v>
      </c>
      <c r="U73" s="224">
        <v>0</v>
      </c>
      <c r="V73" s="224">
        <f>ROUND(E73*U73,2)</f>
        <v>0</v>
      </c>
      <c r="W73" s="224"/>
      <c r="X73" s="224" t="s">
        <v>156</v>
      </c>
      <c r="Y73" s="224" t="s">
        <v>157</v>
      </c>
      <c r="Z73" s="214"/>
      <c r="AA73" s="214"/>
      <c r="AB73" s="214"/>
      <c r="AC73" s="214"/>
      <c r="AD73" s="214"/>
      <c r="AE73" s="214"/>
      <c r="AF73" s="214"/>
      <c r="AG73" s="214" t="s">
        <v>158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1"/>
      <c r="B74" s="222"/>
      <c r="C74" s="253" t="s">
        <v>376</v>
      </c>
      <c r="D74" s="247"/>
      <c r="E74" s="247"/>
      <c r="F74" s="247"/>
      <c r="G74" s="247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1"/>
      <c r="B75" s="222"/>
      <c r="C75" s="254" t="s">
        <v>377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178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1" x14ac:dyDescent="0.2">
      <c r="A76" s="238">
        <v>36</v>
      </c>
      <c r="B76" s="239" t="s">
        <v>378</v>
      </c>
      <c r="C76" s="250" t="s">
        <v>379</v>
      </c>
      <c r="D76" s="240" t="s">
        <v>302</v>
      </c>
      <c r="E76" s="241">
        <v>7</v>
      </c>
      <c r="F76" s="242"/>
      <c r="G76" s="243">
        <f>ROUND(E76*F76,2)</f>
        <v>0</v>
      </c>
      <c r="H76" s="242"/>
      <c r="I76" s="243">
        <f>ROUND(E76*H76,2)</f>
        <v>0</v>
      </c>
      <c r="J76" s="242"/>
      <c r="K76" s="243">
        <f>ROUND(E76*J76,2)</f>
        <v>0</v>
      </c>
      <c r="L76" s="243">
        <v>12</v>
      </c>
      <c r="M76" s="243">
        <f>G76*(1+L76/100)</f>
        <v>0</v>
      </c>
      <c r="N76" s="241">
        <v>0</v>
      </c>
      <c r="O76" s="241">
        <f>ROUND(E76*N76,2)</f>
        <v>0</v>
      </c>
      <c r="P76" s="241">
        <v>0</v>
      </c>
      <c r="Q76" s="241">
        <f>ROUND(E76*P76,2)</f>
        <v>0</v>
      </c>
      <c r="R76" s="243"/>
      <c r="S76" s="243" t="s">
        <v>175</v>
      </c>
      <c r="T76" s="244" t="s">
        <v>176</v>
      </c>
      <c r="U76" s="224">
        <v>0</v>
      </c>
      <c r="V76" s="224">
        <f>ROUND(E76*U76,2)</f>
        <v>0</v>
      </c>
      <c r="W76" s="224"/>
      <c r="X76" s="224" t="s">
        <v>156</v>
      </c>
      <c r="Y76" s="224" t="s">
        <v>157</v>
      </c>
      <c r="Z76" s="214"/>
      <c r="AA76" s="214"/>
      <c r="AB76" s="214"/>
      <c r="AC76" s="214"/>
      <c r="AD76" s="214"/>
      <c r="AE76" s="214"/>
      <c r="AF76" s="214"/>
      <c r="AG76" s="214" t="s">
        <v>158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1"/>
      <c r="B77" s="222"/>
      <c r="C77" s="253" t="s">
        <v>380</v>
      </c>
      <c r="D77" s="247"/>
      <c r="E77" s="247"/>
      <c r="F77" s="247"/>
      <c r="G77" s="247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178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59">
        <v>37</v>
      </c>
      <c r="B78" s="260" t="s">
        <v>381</v>
      </c>
      <c r="C78" s="266" t="s">
        <v>382</v>
      </c>
      <c r="D78" s="261" t="s">
        <v>302</v>
      </c>
      <c r="E78" s="262">
        <v>30</v>
      </c>
      <c r="F78" s="263"/>
      <c r="G78" s="264">
        <f>ROUND(E78*F78,2)</f>
        <v>0</v>
      </c>
      <c r="H78" s="263"/>
      <c r="I78" s="264">
        <f>ROUND(E78*H78,2)</f>
        <v>0</v>
      </c>
      <c r="J78" s="263"/>
      <c r="K78" s="264">
        <f>ROUND(E78*J78,2)</f>
        <v>0</v>
      </c>
      <c r="L78" s="264">
        <v>12</v>
      </c>
      <c r="M78" s="264">
        <f>G78*(1+L78/100)</f>
        <v>0</v>
      </c>
      <c r="N78" s="262">
        <v>0</v>
      </c>
      <c r="O78" s="262">
        <f>ROUND(E78*N78,2)</f>
        <v>0</v>
      </c>
      <c r="P78" s="262">
        <v>0</v>
      </c>
      <c r="Q78" s="262">
        <f>ROUND(E78*P78,2)</f>
        <v>0</v>
      </c>
      <c r="R78" s="264"/>
      <c r="S78" s="264" t="s">
        <v>175</v>
      </c>
      <c r="T78" s="265" t="s">
        <v>176</v>
      </c>
      <c r="U78" s="224">
        <v>0</v>
      </c>
      <c r="V78" s="224">
        <f>ROUND(E78*U78,2)</f>
        <v>0</v>
      </c>
      <c r="W78" s="224"/>
      <c r="X78" s="224" t="s">
        <v>156</v>
      </c>
      <c r="Y78" s="224" t="s">
        <v>157</v>
      </c>
      <c r="Z78" s="214"/>
      <c r="AA78" s="214"/>
      <c r="AB78" s="214"/>
      <c r="AC78" s="214"/>
      <c r="AD78" s="214"/>
      <c r="AE78" s="214"/>
      <c r="AF78" s="214"/>
      <c r="AG78" s="214" t="s">
        <v>158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59">
        <v>38</v>
      </c>
      <c r="B79" s="260" t="s">
        <v>383</v>
      </c>
      <c r="C79" s="266" t="s">
        <v>384</v>
      </c>
      <c r="D79" s="261" t="s">
        <v>302</v>
      </c>
      <c r="E79" s="262">
        <v>6</v>
      </c>
      <c r="F79" s="263"/>
      <c r="G79" s="264">
        <f>ROUND(E79*F79,2)</f>
        <v>0</v>
      </c>
      <c r="H79" s="263"/>
      <c r="I79" s="264">
        <f>ROUND(E79*H79,2)</f>
        <v>0</v>
      </c>
      <c r="J79" s="263"/>
      <c r="K79" s="264">
        <f>ROUND(E79*J79,2)</f>
        <v>0</v>
      </c>
      <c r="L79" s="264">
        <v>12</v>
      </c>
      <c r="M79" s="264">
        <f>G79*(1+L79/100)</f>
        <v>0</v>
      </c>
      <c r="N79" s="262">
        <v>0</v>
      </c>
      <c r="O79" s="262">
        <f>ROUND(E79*N79,2)</f>
        <v>0</v>
      </c>
      <c r="P79" s="262">
        <v>0</v>
      </c>
      <c r="Q79" s="262">
        <f>ROUND(E79*P79,2)</f>
        <v>0</v>
      </c>
      <c r="R79" s="264"/>
      <c r="S79" s="264" t="s">
        <v>175</v>
      </c>
      <c r="T79" s="265" t="s">
        <v>176</v>
      </c>
      <c r="U79" s="224">
        <v>0</v>
      </c>
      <c r="V79" s="224">
        <f>ROUND(E79*U79,2)</f>
        <v>0</v>
      </c>
      <c r="W79" s="224"/>
      <c r="X79" s="224" t="s">
        <v>156</v>
      </c>
      <c r="Y79" s="224" t="s">
        <v>157</v>
      </c>
      <c r="Z79" s="214"/>
      <c r="AA79" s="214"/>
      <c r="AB79" s="214"/>
      <c r="AC79" s="214"/>
      <c r="AD79" s="214"/>
      <c r="AE79" s="214"/>
      <c r="AF79" s="214"/>
      <c r="AG79" s="214" t="s">
        <v>158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38">
        <v>39</v>
      </c>
      <c r="B80" s="239" t="s">
        <v>385</v>
      </c>
      <c r="C80" s="250" t="s">
        <v>386</v>
      </c>
      <c r="D80" s="240" t="s">
        <v>302</v>
      </c>
      <c r="E80" s="241">
        <v>26</v>
      </c>
      <c r="F80" s="242"/>
      <c r="G80" s="243">
        <f>ROUND(E80*F80,2)</f>
        <v>0</v>
      </c>
      <c r="H80" s="242"/>
      <c r="I80" s="243">
        <f>ROUND(E80*H80,2)</f>
        <v>0</v>
      </c>
      <c r="J80" s="242"/>
      <c r="K80" s="243">
        <f>ROUND(E80*J80,2)</f>
        <v>0</v>
      </c>
      <c r="L80" s="243">
        <v>12</v>
      </c>
      <c r="M80" s="243">
        <f>G80*(1+L80/100)</f>
        <v>0</v>
      </c>
      <c r="N80" s="241">
        <v>0</v>
      </c>
      <c r="O80" s="241">
        <f>ROUND(E80*N80,2)</f>
        <v>0</v>
      </c>
      <c r="P80" s="241">
        <v>0</v>
      </c>
      <c r="Q80" s="241">
        <f>ROUND(E80*P80,2)</f>
        <v>0</v>
      </c>
      <c r="R80" s="243"/>
      <c r="S80" s="243" t="s">
        <v>175</v>
      </c>
      <c r="T80" s="244" t="s">
        <v>176</v>
      </c>
      <c r="U80" s="224">
        <v>0</v>
      </c>
      <c r="V80" s="224">
        <f>ROUND(E80*U80,2)</f>
        <v>0</v>
      </c>
      <c r="W80" s="224"/>
      <c r="X80" s="224" t="s">
        <v>156</v>
      </c>
      <c r="Y80" s="224" t="s">
        <v>157</v>
      </c>
      <c r="Z80" s="214"/>
      <c r="AA80" s="214"/>
      <c r="AB80" s="214"/>
      <c r="AC80" s="214"/>
      <c r="AD80" s="214"/>
      <c r="AE80" s="214"/>
      <c r="AF80" s="214"/>
      <c r="AG80" s="214" t="s">
        <v>158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2" x14ac:dyDescent="0.2">
      <c r="A81" s="221"/>
      <c r="B81" s="222"/>
      <c r="C81" s="253" t="s">
        <v>387</v>
      </c>
      <c r="D81" s="247"/>
      <c r="E81" s="247"/>
      <c r="F81" s="247"/>
      <c r="G81" s="247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178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1" x14ac:dyDescent="0.2">
      <c r="A82" s="238">
        <v>40</v>
      </c>
      <c r="B82" s="239" t="s">
        <v>388</v>
      </c>
      <c r="C82" s="250" t="s">
        <v>389</v>
      </c>
      <c r="D82" s="240" t="s">
        <v>170</v>
      </c>
      <c r="E82" s="241">
        <v>30</v>
      </c>
      <c r="F82" s="242"/>
      <c r="G82" s="243">
        <f>ROUND(E82*F82,2)</f>
        <v>0</v>
      </c>
      <c r="H82" s="242"/>
      <c r="I82" s="243">
        <f>ROUND(E82*H82,2)</f>
        <v>0</v>
      </c>
      <c r="J82" s="242"/>
      <c r="K82" s="243">
        <f>ROUND(E82*J82,2)</f>
        <v>0</v>
      </c>
      <c r="L82" s="243">
        <v>12</v>
      </c>
      <c r="M82" s="243">
        <f>G82*(1+L82/100)</f>
        <v>0</v>
      </c>
      <c r="N82" s="241">
        <v>0</v>
      </c>
      <c r="O82" s="241">
        <f>ROUND(E82*N82,2)</f>
        <v>0</v>
      </c>
      <c r="P82" s="241">
        <v>0</v>
      </c>
      <c r="Q82" s="241">
        <f>ROUND(E82*P82,2)</f>
        <v>0</v>
      </c>
      <c r="R82" s="243"/>
      <c r="S82" s="243" t="s">
        <v>175</v>
      </c>
      <c r="T82" s="244" t="s">
        <v>176</v>
      </c>
      <c r="U82" s="224">
        <v>0</v>
      </c>
      <c r="V82" s="224">
        <f>ROUND(E82*U82,2)</f>
        <v>0</v>
      </c>
      <c r="W82" s="224"/>
      <c r="X82" s="224" t="s">
        <v>156</v>
      </c>
      <c r="Y82" s="224" t="s">
        <v>157</v>
      </c>
      <c r="Z82" s="214"/>
      <c r="AA82" s="214"/>
      <c r="AB82" s="214"/>
      <c r="AC82" s="214"/>
      <c r="AD82" s="214"/>
      <c r="AE82" s="214"/>
      <c r="AF82" s="214"/>
      <c r="AG82" s="214" t="s">
        <v>158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1"/>
      <c r="B83" s="222"/>
      <c r="C83" s="253" t="s">
        <v>390</v>
      </c>
      <c r="D83" s="247"/>
      <c r="E83" s="247"/>
      <c r="F83" s="247"/>
      <c r="G83" s="247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178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1" x14ac:dyDescent="0.2">
      <c r="A84" s="238">
        <v>41</v>
      </c>
      <c r="B84" s="239" t="s">
        <v>391</v>
      </c>
      <c r="C84" s="250" t="s">
        <v>392</v>
      </c>
      <c r="D84" s="240" t="s">
        <v>288</v>
      </c>
      <c r="E84" s="241">
        <v>2</v>
      </c>
      <c r="F84" s="242"/>
      <c r="G84" s="243">
        <f>ROUND(E84*F84,2)</f>
        <v>0</v>
      </c>
      <c r="H84" s="242"/>
      <c r="I84" s="243">
        <f>ROUND(E84*H84,2)</f>
        <v>0</v>
      </c>
      <c r="J84" s="242"/>
      <c r="K84" s="243">
        <f>ROUND(E84*J84,2)</f>
        <v>0</v>
      </c>
      <c r="L84" s="243">
        <v>12</v>
      </c>
      <c r="M84" s="243">
        <f>G84*(1+L84/100)</f>
        <v>0</v>
      </c>
      <c r="N84" s="241">
        <v>0</v>
      </c>
      <c r="O84" s="241">
        <f>ROUND(E84*N84,2)</f>
        <v>0</v>
      </c>
      <c r="P84" s="241">
        <v>0</v>
      </c>
      <c r="Q84" s="241">
        <f>ROUND(E84*P84,2)</f>
        <v>0</v>
      </c>
      <c r="R84" s="243"/>
      <c r="S84" s="243" t="s">
        <v>175</v>
      </c>
      <c r="T84" s="244" t="s">
        <v>176</v>
      </c>
      <c r="U84" s="224">
        <v>0</v>
      </c>
      <c r="V84" s="224">
        <f>ROUND(E84*U84,2)</f>
        <v>0</v>
      </c>
      <c r="W84" s="224"/>
      <c r="X84" s="224" t="s">
        <v>156</v>
      </c>
      <c r="Y84" s="224" t="s">
        <v>157</v>
      </c>
      <c r="Z84" s="214"/>
      <c r="AA84" s="214"/>
      <c r="AB84" s="214"/>
      <c r="AC84" s="214"/>
      <c r="AD84" s="214"/>
      <c r="AE84" s="214"/>
      <c r="AF84" s="214"/>
      <c r="AG84" s="214" t="s">
        <v>158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2" x14ac:dyDescent="0.2">
      <c r="A85" s="221"/>
      <c r="B85" s="222"/>
      <c r="C85" s="253" t="s">
        <v>289</v>
      </c>
      <c r="D85" s="247"/>
      <c r="E85" s="247"/>
      <c r="F85" s="247"/>
      <c r="G85" s="247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4"/>
      <c r="AA85" s="214"/>
      <c r="AB85" s="214"/>
      <c r="AC85" s="214"/>
      <c r="AD85" s="214"/>
      <c r="AE85" s="214"/>
      <c r="AF85" s="214"/>
      <c r="AG85" s="214" t="s">
        <v>178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1" x14ac:dyDescent="0.2">
      <c r="A86" s="238">
        <v>42</v>
      </c>
      <c r="B86" s="239" t="s">
        <v>393</v>
      </c>
      <c r="C86" s="250" t="s">
        <v>394</v>
      </c>
      <c r="D86" s="240" t="s">
        <v>288</v>
      </c>
      <c r="E86" s="241">
        <v>2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12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175</v>
      </c>
      <c r="T86" s="244" t="s">
        <v>176</v>
      </c>
      <c r="U86" s="224">
        <v>0</v>
      </c>
      <c r="V86" s="224">
        <f>ROUND(E86*U86,2)</f>
        <v>0</v>
      </c>
      <c r="W86" s="224"/>
      <c r="X86" s="224" t="s">
        <v>156</v>
      </c>
      <c r="Y86" s="224" t="s">
        <v>157</v>
      </c>
      <c r="Z86" s="214"/>
      <c r="AA86" s="214"/>
      <c r="AB86" s="214"/>
      <c r="AC86" s="214"/>
      <c r="AD86" s="214"/>
      <c r="AE86" s="214"/>
      <c r="AF86" s="214"/>
      <c r="AG86" s="214" t="s">
        <v>158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2" x14ac:dyDescent="0.2">
      <c r="A87" s="221"/>
      <c r="B87" s="222"/>
      <c r="C87" s="253" t="s">
        <v>289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4"/>
      <c r="AA87" s="214"/>
      <c r="AB87" s="214"/>
      <c r="AC87" s="214"/>
      <c r="AD87" s="214"/>
      <c r="AE87" s="214"/>
      <c r="AF87" s="214"/>
      <c r="AG87" s="214" t="s">
        <v>178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38">
        <v>43</v>
      </c>
      <c r="B88" s="239" t="s">
        <v>395</v>
      </c>
      <c r="C88" s="250" t="s">
        <v>396</v>
      </c>
      <c r="D88" s="240" t="s">
        <v>288</v>
      </c>
      <c r="E88" s="241">
        <v>10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12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/>
      <c r="S88" s="243" t="s">
        <v>175</v>
      </c>
      <c r="T88" s="244" t="s">
        <v>176</v>
      </c>
      <c r="U88" s="224">
        <v>0</v>
      </c>
      <c r="V88" s="224">
        <f>ROUND(E88*U88,2)</f>
        <v>0</v>
      </c>
      <c r="W88" s="224"/>
      <c r="X88" s="224" t="s">
        <v>156</v>
      </c>
      <c r="Y88" s="224" t="s">
        <v>157</v>
      </c>
      <c r="Z88" s="214"/>
      <c r="AA88" s="214"/>
      <c r="AB88" s="214"/>
      <c r="AC88" s="214"/>
      <c r="AD88" s="214"/>
      <c r="AE88" s="214"/>
      <c r="AF88" s="214"/>
      <c r="AG88" s="214" t="s">
        <v>158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2" x14ac:dyDescent="0.2">
      <c r="A89" s="221"/>
      <c r="B89" s="222"/>
      <c r="C89" s="253" t="s">
        <v>289</v>
      </c>
      <c r="D89" s="247"/>
      <c r="E89" s="247"/>
      <c r="F89" s="247"/>
      <c r="G89" s="247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4"/>
      <c r="AA89" s="214"/>
      <c r="AB89" s="214"/>
      <c r="AC89" s="214"/>
      <c r="AD89" s="214"/>
      <c r="AE89" s="214"/>
      <c r="AF89" s="214"/>
      <c r="AG89" s="214" t="s">
        <v>178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1" x14ac:dyDescent="0.2">
      <c r="A90" s="238">
        <v>44</v>
      </c>
      <c r="B90" s="239" t="s">
        <v>397</v>
      </c>
      <c r="C90" s="250" t="s">
        <v>398</v>
      </c>
      <c r="D90" s="240" t="s">
        <v>321</v>
      </c>
      <c r="E90" s="241">
        <v>1</v>
      </c>
      <c r="F90" s="242"/>
      <c r="G90" s="243">
        <f>ROUND(E90*F90,2)</f>
        <v>0</v>
      </c>
      <c r="H90" s="242"/>
      <c r="I90" s="243">
        <f>ROUND(E90*H90,2)</f>
        <v>0</v>
      </c>
      <c r="J90" s="242"/>
      <c r="K90" s="243">
        <f>ROUND(E90*J90,2)</f>
        <v>0</v>
      </c>
      <c r="L90" s="243">
        <v>12</v>
      </c>
      <c r="M90" s="243">
        <f>G90*(1+L90/100)</f>
        <v>0</v>
      </c>
      <c r="N90" s="241">
        <v>0</v>
      </c>
      <c r="O90" s="241">
        <f>ROUND(E90*N90,2)</f>
        <v>0</v>
      </c>
      <c r="P90" s="241">
        <v>0</v>
      </c>
      <c r="Q90" s="241">
        <f>ROUND(E90*P90,2)</f>
        <v>0</v>
      </c>
      <c r="R90" s="243"/>
      <c r="S90" s="243" t="s">
        <v>175</v>
      </c>
      <c r="T90" s="244" t="s">
        <v>176</v>
      </c>
      <c r="U90" s="224">
        <v>0</v>
      </c>
      <c r="V90" s="224">
        <f>ROUND(E90*U90,2)</f>
        <v>0</v>
      </c>
      <c r="W90" s="224"/>
      <c r="X90" s="224" t="s">
        <v>156</v>
      </c>
      <c r="Y90" s="224" t="s">
        <v>157</v>
      </c>
      <c r="Z90" s="214"/>
      <c r="AA90" s="214"/>
      <c r="AB90" s="214"/>
      <c r="AC90" s="214"/>
      <c r="AD90" s="214"/>
      <c r="AE90" s="214"/>
      <c r="AF90" s="214"/>
      <c r="AG90" s="214" t="s">
        <v>158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2" x14ac:dyDescent="0.2">
      <c r="A91" s="221"/>
      <c r="B91" s="222"/>
      <c r="C91" s="253" t="s">
        <v>289</v>
      </c>
      <c r="D91" s="247"/>
      <c r="E91" s="247"/>
      <c r="F91" s="247"/>
      <c r="G91" s="247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4"/>
      <c r="AA91" s="214"/>
      <c r="AB91" s="214"/>
      <c r="AC91" s="214"/>
      <c r="AD91" s="214"/>
      <c r="AE91" s="214"/>
      <c r="AF91" s="214"/>
      <c r="AG91" s="214" t="s">
        <v>178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38">
        <v>45</v>
      </c>
      <c r="B92" s="239" t="s">
        <v>399</v>
      </c>
      <c r="C92" s="250" t="s">
        <v>400</v>
      </c>
      <c r="D92" s="240" t="s">
        <v>288</v>
      </c>
      <c r="E92" s="241">
        <v>6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12</v>
      </c>
      <c r="M92" s="243">
        <f>G92*(1+L92/100)</f>
        <v>0</v>
      </c>
      <c r="N92" s="241">
        <v>0</v>
      </c>
      <c r="O92" s="241">
        <f>ROUND(E92*N92,2)</f>
        <v>0</v>
      </c>
      <c r="P92" s="241">
        <v>0</v>
      </c>
      <c r="Q92" s="241">
        <f>ROUND(E92*P92,2)</f>
        <v>0</v>
      </c>
      <c r="R92" s="243"/>
      <c r="S92" s="243" t="s">
        <v>175</v>
      </c>
      <c r="T92" s="244" t="s">
        <v>176</v>
      </c>
      <c r="U92" s="224">
        <v>0</v>
      </c>
      <c r="V92" s="224">
        <f>ROUND(E92*U92,2)</f>
        <v>0</v>
      </c>
      <c r="W92" s="224"/>
      <c r="X92" s="224" t="s">
        <v>156</v>
      </c>
      <c r="Y92" s="224" t="s">
        <v>157</v>
      </c>
      <c r="Z92" s="214"/>
      <c r="AA92" s="214"/>
      <c r="AB92" s="214"/>
      <c r="AC92" s="214"/>
      <c r="AD92" s="214"/>
      <c r="AE92" s="214"/>
      <c r="AF92" s="214"/>
      <c r="AG92" s="214" t="s">
        <v>158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1"/>
      <c r="B93" s="222"/>
      <c r="C93" s="253" t="s">
        <v>401</v>
      </c>
      <c r="D93" s="247"/>
      <c r="E93" s="247"/>
      <c r="F93" s="247"/>
      <c r="G93" s="247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178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3" x14ac:dyDescent="0.2">
      <c r="A94" s="221"/>
      <c r="B94" s="222"/>
      <c r="C94" s="254" t="s">
        <v>402</v>
      </c>
      <c r="D94" s="248"/>
      <c r="E94" s="248"/>
      <c r="F94" s="248"/>
      <c r="G94" s="248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178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38">
        <v>46</v>
      </c>
      <c r="B95" s="239" t="s">
        <v>403</v>
      </c>
      <c r="C95" s="250" t="s">
        <v>404</v>
      </c>
      <c r="D95" s="240" t="s">
        <v>288</v>
      </c>
      <c r="E95" s="241">
        <v>10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12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175</v>
      </c>
      <c r="T95" s="244" t="s">
        <v>176</v>
      </c>
      <c r="U95" s="224">
        <v>0</v>
      </c>
      <c r="V95" s="224">
        <f>ROUND(E95*U95,2)</f>
        <v>0</v>
      </c>
      <c r="W95" s="224"/>
      <c r="X95" s="224" t="s">
        <v>156</v>
      </c>
      <c r="Y95" s="224" t="s">
        <v>157</v>
      </c>
      <c r="Z95" s="214"/>
      <c r="AA95" s="214"/>
      <c r="AB95" s="214"/>
      <c r="AC95" s="214"/>
      <c r="AD95" s="214"/>
      <c r="AE95" s="214"/>
      <c r="AF95" s="214"/>
      <c r="AG95" s="214" t="s">
        <v>158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2" x14ac:dyDescent="0.2">
      <c r="A96" s="221"/>
      <c r="B96" s="222"/>
      <c r="C96" s="253" t="s">
        <v>401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178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3" x14ac:dyDescent="0.2">
      <c r="A97" s="221"/>
      <c r="B97" s="222"/>
      <c r="C97" s="254" t="s">
        <v>402</v>
      </c>
      <c r="D97" s="248"/>
      <c r="E97" s="248"/>
      <c r="F97" s="248"/>
      <c r="G97" s="248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178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59">
        <v>47</v>
      </c>
      <c r="B98" s="260" t="s">
        <v>104</v>
      </c>
      <c r="C98" s="266" t="s">
        <v>405</v>
      </c>
      <c r="D98" s="261" t="s">
        <v>406</v>
      </c>
      <c r="E98" s="262">
        <v>1</v>
      </c>
      <c r="F98" s="263"/>
      <c r="G98" s="264">
        <f>ROUND(E98*F98,2)</f>
        <v>0</v>
      </c>
      <c r="H98" s="263"/>
      <c r="I98" s="264">
        <f>ROUND(E98*H98,2)</f>
        <v>0</v>
      </c>
      <c r="J98" s="263"/>
      <c r="K98" s="264">
        <f>ROUND(E98*J98,2)</f>
        <v>0</v>
      </c>
      <c r="L98" s="264">
        <v>12</v>
      </c>
      <c r="M98" s="264">
        <f>G98*(1+L98/100)</f>
        <v>0</v>
      </c>
      <c r="N98" s="262">
        <v>0</v>
      </c>
      <c r="O98" s="262">
        <f>ROUND(E98*N98,2)</f>
        <v>0</v>
      </c>
      <c r="P98" s="262">
        <v>0</v>
      </c>
      <c r="Q98" s="262">
        <f>ROUND(E98*P98,2)</f>
        <v>0</v>
      </c>
      <c r="R98" s="264"/>
      <c r="S98" s="264" t="s">
        <v>175</v>
      </c>
      <c r="T98" s="265" t="s">
        <v>176</v>
      </c>
      <c r="U98" s="224">
        <v>0</v>
      </c>
      <c r="V98" s="224">
        <f>ROUND(E98*U98,2)</f>
        <v>0</v>
      </c>
      <c r="W98" s="224"/>
      <c r="X98" s="224" t="s">
        <v>156</v>
      </c>
      <c r="Y98" s="224" t="s">
        <v>157</v>
      </c>
      <c r="Z98" s="214"/>
      <c r="AA98" s="214"/>
      <c r="AB98" s="214"/>
      <c r="AC98" s="214"/>
      <c r="AD98" s="214"/>
      <c r="AE98" s="214"/>
      <c r="AF98" s="214"/>
      <c r="AG98" s="214" t="s">
        <v>158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38">
        <v>48</v>
      </c>
      <c r="B99" s="239" t="s">
        <v>407</v>
      </c>
      <c r="C99" s="250" t="s">
        <v>408</v>
      </c>
      <c r="D99" s="240" t="s">
        <v>406</v>
      </c>
      <c r="E99" s="241">
        <v>1</v>
      </c>
      <c r="F99" s="242"/>
      <c r="G99" s="243">
        <f>ROUND(E99*F99,2)</f>
        <v>0</v>
      </c>
      <c r="H99" s="242"/>
      <c r="I99" s="243">
        <f>ROUND(E99*H99,2)</f>
        <v>0</v>
      </c>
      <c r="J99" s="242"/>
      <c r="K99" s="243">
        <f>ROUND(E99*J99,2)</f>
        <v>0</v>
      </c>
      <c r="L99" s="243">
        <v>12</v>
      </c>
      <c r="M99" s="243">
        <f>G99*(1+L99/100)</f>
        <v>0</v>
      </c>
      <c r="N99" s="241">
        <v>0</v>
      </c>
      <c r="O99" s="241">
        <f>ROUND(E99*N99,2)</f>
        <v>0</v>
      </c>
      <c r="P99" s="241">
        <v>0</v>
      </c>
      <c r="Q99" s="241">
        <f>ROUND(E99*P99,2)</f>
        <v>0</v>
      </c>
      <c r="R99" s="243"/>
      <c r="S99" s="243" t="s">
        <v>175</v>
      </c>
      <c r="T99" s="244" t="s">
        <v>176</v>
      </c>
      <c r="U99" s="224">
        <v>0</v>
      </c>
      <c r="V99" s="224">
        <f>ROUND(E99*U99,2)</f>
        <v>0</v>
      </c>
      <c r="W99" s="224"/>
      <c r="X99" s="224" t="s">
        <v>156</v>
      </c>
      <c r="Y99" s="224" t="s">
        <v>157</v>
      </c>
      <c r="Z99" s="214"/>
      <c r="AA99" s="214"/>
      <c r="AB99" s="214"/>
      <c r="AC99" s="214"/>
      <c r="AD99" s="214"/>
      <c r="AE99" s="214"/>
      <c r="AF99" s="214"/>
      <c r="AG99" s="214" t="s">
        <v>158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x14ac:dyDescent="0.2">
      <c r="A100" s="3"/>
      <c r="B100" s="4"/>
      <c r="C100" s="256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v>12</v>
      </c>
      <c r="AF100">
        <v>21</v>
      </c>
      <c r="AG100" t="s">
        <v>135</v>
      </c>
    </row>
    <row r="101" spans="1:60" x14ac:dyDescent="0.2">
      <c r="A101" s="217"/>
      <c r="B101" s="218" t="s">
        <v>29</v>
      </c>
      <c r="C101" s="257"/>
      <c r="D101" s="219"/>
      <c r="E101" s="220"/>
      <c r="F101" s="220"/>
      <c r="G101" s="237">
        <f>G8+G37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f>SUMIF(L7:L99,AE100,G7:G99)</f>
        <v>0</v>
      </c>
      <c r="AF101">
        <f>SUMIF(L7:L99,AF100,G7:G99)</f>
        <v>0</v>
      </c>
      <c r="AG101" t="s">
        <v>252</v>
      </c>
    </row>
    <row r="102" spans="1:60" x14ac:dyDescent="0.2">
      <c r="C102" s="258"/>
      <c r="D102" s="10"/>
      <c r="AG102" t="s">
        <v>263</v>
      </c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ujuxJGUfKTEdtmHL94PeOJWAOyJi2dvoNkNK8N2I64f+LQ59Nt+deUaOruKz1vrGhdcF5pd4lUtJkFMYqlt4w==" saltValue="TpNrhDwIayb0s/yNMuFn3g==" spinCount="100000" sheet="1" formatRows="0"/>
  <mergeCells count="46">
    <mergeCell ref="C93:G93"/>
    <mergeCell ref="C94:G94"/>
    <mergeCell ref="C96:G96"/>
    <mergeCell ref="C97:G97"/>
    <mergeCell ref="C81:G81"/>
    <mergeCell ref="C83:G83"/>
    <mergeCell ref="C85:G85"/>
    <mergeCell ref="C87:G87"/>
    <mergeCell ref="C89:G89"/>
    <mergeCell ref="C91:G91"/>
    <mergeCell ref="C68:G68"/>
    <mergeCell ref="C70:G70"/>
    <mergeCell ref="C72:G72"/>
    <mergeCell ref="C74:G74"/>
    <mergeCell ref="C75:G75"/>
    <mergeCell ref="C77:G77"/>
    <mergeCell ref="C59:G59"/>
    <mergeCell ref="C61:G61"/>
    <mergeCell ref="C62:G62"/>
    <mergeCell ref="C64:G64"/>
    <mergeCell ref="C65:G65"/>
    <mergeCell ref="C67:G67"/>
    <mergeCell ref="C46:G46"/>
    <mergeCell ref="C48:G48"/>
    <mergeCell ref="C50:G50"/>
    <mergeCell ref="C54:G54"/>
    <mergeCell ref="C56:G56"/>
    <mergeCell ref="C58:G58"/>
    <mergeCell ref="C27:G27"/>
    <mergeCell ref="C29:G29"/>
    <mergeCell ref="C31:G31"/>
    <mergeCell ref="C33:G33"/>
    <mergeCell ref="C41:G41"/>
    <mergeCell ref="C43:G43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26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8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SUMIF(F107:F122,A16,I107:I122)+SUMIF(F107:F122,"PSU",I107:I122)</f>
        <v>0</v>
      </c>
      <c r="J16" s="85"/>
    </row>
    <row r="17" spans="1:10" ht="23.25" customHeight="1" x14ac:dyDescent="0.2">
      <c r="A17" s="198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SUMIF(F107:F122,A17,I107:I122)</f>
        <v>0</v>
      </c>
      <c r="J17" s="85"/>
    </row>
    <row r="18" spans="1:10" ht="23.25" customHeight="1" x14ac:dyDescent="0.2">
      <c r="A18" s="198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SUMIF(F107:F122,A18,I107:I122)</f>
        <v>0</v>
      </c>
      <c r="J18" s="85"/>
    </row>
    <row r="19" spans="1:10" ht="23.25" customHeight="1" x14ac:dyDescent="0.2">
      <c r="A19" s="198" t="s">
        <v>120</v>
      </c>
      <c r="B19" s="38" t="s">
        <v>27</v>
      </c>
      <c r="C19" s="62"/>
      <c r="D19" s="63"/>
      <c r="E19" s="83"/>
      <c r="F19" s="84"/>
      <c r="G19" s="83"/>
      <c r="H19" s="84"/>
      <c r="I19" s="83">
        <f>SUMIF(F107:F122,A19,I107:I122)</f>
        <v>0</v>
      </c>
      <c r="J19" s="85"/>
    </row>
    <row r="20" spans="1:10" ht="23.25" customHeight="1" x14ac:dyDescent="0.2">
      <c r="A20" s="198" t="s">
        <v>121</v>
      </c>
      <c r="B20" s="38" t="s">
        <v>28</v>
      </c>
      <c r="C20" s="62"/>
      <c r="D20" s="63"/>
      <c r="E20" s="83"/>
      <c r="F20" s="84"/>
      <c r="G20" s="83"/>
      <c r="H20" s="84"/>
      <c r="I20" s="83">
        <f>SUMIF(F107:F122,A20,I107:I122)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5">
        <f>IF(A24&gt;50, ROUNDUP(A23, 0), ROUNDDOWN(A23, 0))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IF(A26&gt;50, ROUNDUP(A25, 0), ROUNDDOWN(A25, 0))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IF(A29&gt;50, ROUNDUP(A27, 0), ROUNDDOWN(A27, 0))</f>
        <v>0</v>
      </c>
      <c r="H29" s="173"/>
      <c r="I29" s="173"/>
      <c r="J29" s="174" t="s">
        <v>72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'SO 01 D.1.1a Pol'!AE98+'SO 01 D.1.1b Pol'!AE98+'SO 01 D.1.1c Pol'!AE98+'SO 01 D.1.1d Pol'!AE99+'SO 01 D.1.4.4a Pol'!AE102+'SO 01 D.1.4.4b Pol'!AE100+'SO 01 D.1.4.4c Pol'!AE100+'SO 01 D.1.4.4d Pol'!AE101</f>
        <v>0</v>
      </c>
      <c r="G39" s="149">
        <f>'SO 01 D.1.1a Pol'!AF98+'SO 01 D.1.1b Pol'!AF98+'SO 01 D.1.1c Pol'!AF98+'SO 01 D.1.1d Pol'!AF99+'SO 01 D.1.4.4a Pol'!AF102+'SO 01 D.1.4.4b Pol'!AF100+'SO 01 D.1.4.4c Pol'!AF100+'SO 01 D.1.4.4d Pol'!AF101</f>
        <v>0</v>
      </c>
      <c r="H39" s="150">
        <f>(F39*SazbaDPH1/100)+(G39*SazbaDPH2/100)</f>
        <v>0</v>
      </c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6">
        <v>2</v>
      </c>
      <c r="B40" s="152"/>
      <c r="C40" s="153" t="s">
        <v>52</v>
      </c>
      <c r="D40" s="153"/>
      <c r="E40" s="153"/>
      <c r="F40" s="154"/>
      <c r="G40" s="155"/>
      <c r="H40" s="155">
        <f>(F40*SazbaDPH1/100)+(G40*SazbaDPH2/100)</f>
        <v>0</v>
      </c>
      <c r="I40" s="155"/>
      <c r="J40" s="156"/>
    </row>
    <row r="41" spans="1:10" ht="25.5" customHeight="1" x14ac:dyDescent="0.2">
      <c r="A41" s="136">
        <v>2</v>
      </c>
      <c r="B41" s="152" t="s">
        <v>53</v>
      </c>
      <c r="C41" s="153" t="s">
        <v>54</v>
      </c>
      <c r="D41" s="153"/>
      <c r="E41" s="153"/>
      <c r="F41" s="154">
        <f>'SO 01 D.1.1a Pol'!AE98+'SO 01 D.1.1b Pol'!AE98+'SO 01 D.1.1c Pol'!AE98+'SO 01 D.1.1d Pol'!AE99+'SO 01 D.1.4.4a Pol'!AE102+'SO 01 D.1.4.4b Pol'!AE100+'SO 01 D.1.4.4c Pol'!AE100+'SO 01 D.1.4.4d Pol'!AE101</f>
        <v>0</v>
      </c>
      <c r="G41" s="155">
        <f>'SO 01 D.1.1a Pol'!AF98+'SO 01 D.1.1b Pol'!AF98+'SO 01 D.1.1c Pol'!AF98+'SO 01 D.1.1d Pol'!AF99+'SO 01 D.1.4.4a Pol'!AF102+'SO 01 D.1.4.4b Pol'!AF100+'SO 01 D.1.4.4c Pol'!AF100+'SO 01 D.1.4.4d Pol'!AF101</f>
        <v>0</v>
      </c>
      <c r="H41" s="155">
        <f>(F41*SazbaDPH1/100)+(G41*SazbaDPH2/100)</f>
        <v>0</v>
      </c>
      <c r="I41" s="155">
        <f>F41+G41+H41</f>
        <v>0</v>
      </c>
      <c r="J41" s="156" t="str">
        <f>IF(_xlfn.SINGLE(CenaCelkemVypocet)=0,"",I41/_xlfn.SINGLE(CenaCelkemVypocet)*100)</f>
        <v/>
      </c>
    </row>
    <row r="42" spans="1:10" ht="25.5" customHeight="1" x14ac:dyDescent="0.2">
      <c r="A42" s="136">
        <v>3</v>
      </c>
      <c r="B42" s="157" t="s">
        <v>55</v>
      </c>
      <c r="C42" s="147" t="s">
        <v>56</v>
      </c>
      <c r="D42" s="147"/>
      <c r="E42" s="147"/>
      <c r="F42" s="158">
        <f>'SO 01 D.1.1a Pol'!AE98</f>
        <v>0</v>
      </c>
      <c r="G42" s="150">
        <f>'SO 01 D.1.1a Pol'!AF98</f>
        <v>0</v>
      </c>
      <c r="H42" s="150">
        <f>(F42*SazbaDPH1/100)+(G42*SazbaDPH2/100)</f>
        <v>0</v>
      </c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6">
        <v>3</v>
      </c>
      <c r="B43" s="157" t="s">
        <v>57</v>
      </c>
      <c r="C43" s="147" t="s">
        <v>58</v>
      </c>
      <c r="D43" s="147"/>
      <c r="E43" s="147"/>
      <c r="F43" s="158">
        <f>'SO 01 D.1.1b Pol'!AE98</f>
        <v>0</v>
      </c>
      <c r="G43" s="150">
        <f>'SO 01 D.1.1b Pol'!AF98</f>
        <v>0</v>
      </c>
      <c r="H43" s="150">
        <f>(F43*SazbaDPH1/100)+(G43*SazbaDPH2/100)</f>
        <v>0</v>
      </c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6">
        <v>3</v>
      </c>
      <c r="B44" s="157" t="s">
        <v>59</v>
      </c>
      <c r="C44" s="147" t="s">
        <v>60</v>
      </c>
      <c r="D44" s="147"/>
      <c r="E44" s="147"/>
      <c r="F44" s="158">
        <f>'SO 01 D.1.1c Pol'!AE98</f>
        <v>0</v>
      </c>
      <c r="G44" s="150">
        <f>'SO 01 D.1.1c Pol'!AF98</f>
        <v>0</v>
      </c>
      <c r="H44" s="150">
        <f>(F44*SazbaDPH1/100)+(G44*SazbaDPH2/100)</f>
        <v>0</v>
      </c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6">
        <v>3</v>
      </c>
      <c r="B45" s="157" t="s">
        <v>61</v>
      </c>
      <c r="C45" s="147" t="s">
        <v>62</v>
      </c>
      <c r="D45" s="147"/>
      <c r="E45" s="147"/>
      <c r="F45" s="158">
        <f>'SO 01 D.1.1d Pol'!AE99</f>
        <v>0</v>
      </c>
      <c r="G45" s="150">
        <f>'SO 01 D.1.1d Pol'!AF99</f>
        <v>0</v>
      </c>
      <c r="H45" s="150">
        <f>(F45*SazbaDPH1/100)+(G45*SazbaDPH2/100)</f>
        <v>0</v>
      </c>
      <c r="I45" s="150">
        <f>F45+G45+H45</f>
        <v>0</v>
      </c>
      <c r="J45" s="151" t="str">
        <f>IF(_xlfn.SINGLE(CenaCelkemVypocet)=0,"",I45/_xlfn.SINGLE(CenaCelkemVypocet)*100)</f>
        <v/>
      </c>
    </row>
    <row r="46" spans="1:10" ht="25.5" customHeight="1" x14ac:dyDescent="0.2">
      <c r="A46" s="136">
        <v>3</v>
      </c>
      <c r="B46" s="157" t="s">
        <v>63</v>
      </c>
      <c r="C46" s="147" t="s">
        <v>64</v>
      </c>
      <c r="D46" s="147"/>
      <c r="E46" s="147"/>
      <c r="F46" s="158">
        <f>'SO 01 D.1.4.4a Pol'!AE102</f>
        <v>0</v>
      </c>
      <c r="G46" s="150">
        <f>'SO 01 D.1.4.4a Pol'!AF102</f>
        <v>0</v>
      </c>
      <c r="H46" s="150">
        <f>(F46*SazbaDPH1/100)+(G46*SazbaDPH2/100)</f>
        <v>0</v>
      </c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6">
        <v>3</v>
      </c>
      <c r="B47" s="157" t="s">
        <v>65</v>
      </c>
      <c r="C47" s="147" t="s">
        <v>66</v>
      </c>
      <c r="D47" s="147"/>
      <c r="E47" s="147"/>
      <c r="F47" s="158">
        <f>'SO 01 D.1.4.4b Pol'!AE100</f>
        <v>0</v>
      </c>
      <c r="G47" s="150">
        <f>'SO 01 D.1.4.4b Pol'!AF100</f>
        <v>0</v>
      </c>
      <c r="H47" s="150">
        <f>(F47*SazbaDPH1/100)+(G47*SazbaDPH2/100)</f>
        <v>0</v>
      </c>
      <c r="I47" s="150">
        <f>F47+G47+H47</f>
        <v>0</v>
      </c>
      <c r="J47" s="151" t="str">
        <f>IF(_xlfn.SINGLE(CenaCelkemVypocet)=0,"",I47/_xlfn.SINGLE(CenaCelkemVypocet)*100)</f>
        <v/>
      </c>
    </row>
    <row r="48" spans="1:10" ht="25.5" customHeight="1" x14ac:dyDescent="0.2">
      <c r="A48" s="136">
        <v>3</v>
      </c>
      <c r="B48" s="157" t="s">
        <v>67</v>
      </c>
      <c r="C48" s="147" t="s">
        <v>68</v>
      </c>
      <c r="D48" s="147"/>
      <c r="E48" s="147"/>
      <c r="F48" s="158">
        <f>'SO 01 D.1.4.4c Pol'!AE100</f>
        <v>0</v>
      </c>
      <c r="G48" s="150">
        <f>'SO 01 D.1.4.4c Pol'!AF100</f>
        <v>0</v>
      </c>
      <c r="H48" s="150">
        <f>(F48*SazbaDPH1/100)+(G48*SazbaDPH2/100)</f>
        <v>0</v>
      </c>
      <c r="I48" s="150">
        <f>F48+G48+H48</f>
        <v>0</v>
      </c>
      <c r="J48" s="151" t="str">
        <f>IF(_xlfn.SINGLE(CenaCelkemVypocet)=0,"",I48/_xlfn.SINGLE(CenaCelkemVypocet)*100)</f>
        <v/>
      </c>
    </row>
    <row r="49" spans="1:52" ht="25.5" customHeight="1" x14ac:dyDescent="0.2">
      <c r="A49" s="136">
        <v>3</v>
      </c>
      <c r="B49" s="157" t="s">
        <v>69</v>
      </c>
      <c r="C49" s="147" t="s">
        <v>70</v>
      </c>
      <c r="D49" s="147"/>
      <c r="E49" s="147"/>
      <c r="F49" s="158">
        <f>'SO 01 D.1.4.4d Pol'!AE101</f>
        <v>0</v>
      </c>
      <c r="G49" s="150">
        <f>'SO 01 D.1.4.4d Pol'!AF101</f>
        <v>0</v>
      </c>
      <c r="H49" s="150">
        <f>(F49*SazbaDPH1/100)+(G49*SazbaDPH2/100)</f>
        <v>0</v>
      </c>
      <c r="I49" s="150">
        <f>F49+G49+H49</f>
        <v>0</v>
      </c>
      <c r="J49" s="151" t="str">
        <f>IF(_xlfn.SINGLE(CenaCelkemVypocet)=0,"",I49/_xlfn.SINGLE(CenaCelkemVypocet)*100)</f>
        <v/>
      </c>
    </row>
    <row r="50" spans="1:52" ht="25.5" customHeight="1" x14ac:dyDescent="0.2">
      <c r="A50" s="136"/>
      <c r="B50" s="159" t="s">
        <v>71</v>
      </c>
      <c r="C50" s="160"/>
      <c r="D50" s="160"/>
      <c r="E50" s="161"/>
      <c r="F50" s="162">
        <f>SUMIF(A39:A49,"=1",F39:F49)</f>
        <v>0</v>
      </c>
      <c r="G50" s="163">
        <f>SUMIF(A39:A49,"=1",G39:G49)</f>
        <v>0</v>
      </c>
      <c r="H50" s="163">
        <f>SUMIF(A39:A49,"=1",H39:H49)</f>
        <v>0</v>
      </c>
      <c r="I50" s="163">
        <f>SUMIF(A39:A49,"=1",I39:I49)</f>
        <v>0</v>
      </c>
      <c r="J50" s="164">
        <f>SUMIF(A39:A49,"=1",J39:J49)</f>
        <v>0</v>
      </c>
    </row>
    <row r="52" spans="1:52" x14ac:dyDescent="0.2">
      <c r="A52" t="s">
        <v>73</v>
      </c>
      <c r="B52" t="s">
        <v>74</v>
      </c>
    </row>
    <row r="53" spans="1:52" x14ac:dyDescent="0.2">
      <c r="A53" t="s">
        <v>75</v>
      </c>
      <c r="B53" t="s">
        <v>76</v>
      </c>
    </row>
    <row r="54" spans="1:52" x14ac:dyDescent="0.2">
      <c r="A54" t="s">
        <v>77</v>
      </c>
      <c r="B54" t="s">
        <v>78</v>
      </c>
    </row>
    <row r="55" spans="1:52" x14ac:dyDescent="0.2">
      <c r="B55" s="176" t="s">
        <v>79</v>
      </c>
      <c r="C55" s="176"/>
      <c r="D55" s="176"/>
      <c r="E55" s="176"/>
      <c r="F55" s="176"/>
      <c r="G55" s="176"/>
      <c r="H55" s="176"/>
      <c r="I55" s="176"/>
      <c r="J55" s="176"/>
      <c r="AZ55" s="175" t="str">
        <f>B55</f>
        <v>Položky nenavázané na cenovou soustavu (D+M) budou oceněny kompletně včetně přesunu hmot.</v>
      </c>
    </row>
    <row r="56" spans="1:52" x14ac:dyDescent="0.2">
      <c r="B56" s="176" t="s">
        <v>80</v>
      </c>
      <c r="C56" s="176"/>
      <c r="D56" s="176"/>
      <c r="E56" s="176"/>
      <c r="F56" s="176"/>
      <c r="G56" s="176"/>
      <c r="H56" s="176"/>
      <c r="I56" s="176"/>
      <c r="J56" s="176"/>
      <c r="AZ56" s="175" t="str">
        <f>B56</f>
        <v>Položky montáže nenavázané na cenovou soustavu budou oceněny kompletně včetně přesunu hmot.</v>
      </c>
    </row>
    <row r="57" spans="1:52" x14ac:dyDescent="0.2">
      <c r="B57" s="176" t="s">
        <v>81</v>
      </c>
      <c r="C57" s="176"/>
      <c r="D57" s="176"/>
      <c r="E57" s="176"/>
      <c r="F57" s="176"/>
      <c r="G57" s="176"/>
      <c r="H57" s="176"/>
      <c r="I57" s="176"/>
      <c r="J57" s="176"/>
      <c r="AZ57" s="175" t="str">
        <f>B57</f>
        <v>Dodávka materiálů (výrobků) nenavázaných na cenovou soustavu bude oceněna včetně přesunu hmot.</v>
      </c>
    </row>
    <row r="58" spans="1:52" x14ac:dyDescent="0.2">
      <c r="B58" s="176" t="s">
        <v>82</v>
      </c>
      <c r="C58" s="176"/>
      <c r="D58" s="176"/>
      <c r="E58" s="176"/>
      <c r="F58" s="176"/>
      <c r="G58" s="176"/>
      <c r="H58" s="176"/>
      <c r="I58" s="176"/>
      <c r="J58" s="176"/>
      <c r="AZ58" s="175" t="str">
        <f>B58</f>
        <v>Poznámka:</v>
      </c>
    </row>
    <row r="59" spans="1:52" x14ac:dyDescent="0.2">
      <c r="B59" s="176" t="s">
        <v>83</v>
      </c>
      <c r="C59" s="176"/>
      <c r="D59" s="176"/>
      <c r="E59" s="176"/>
      <c r="F59" s="176"/>
      <c r="G59" s="176"/>
      <c r="H59" s="176"/>
      <c r="I59" s="176"/>
      <c r="J59" s="176"/>
      <c r="AZ59" s="175" t="str">
        <f>B59</f>
        <v>PD znamená projektová dokumentace</v>
      </c>
    </row>
    <row r="60" spans="1:52" x14ac:dyDescent="0.2">
      <c r="B60" s="176" t="s">
        <v>84</v>
      </c>
      <c r="C60" s="176"/>
      <c r="D60" s="176"/>
      <c r="E60" s="176"/>
      <c r="F60" s="176"/>
      <c r="G60" s="176"/>
      <c r="H60" s="176"/>
      <c r="I60" s="176"/>
      <c r="J60" s="176"/>
      <c r="AZ60" s="175" t="str">
        <f>B60</f>
        <v>D+M znamená dodávka a montáž</v>
      </c>
    </row>
    <row r="61" spans="1:52" x14ac:dyDescent="0.2">
      <c r="B61" s="176" t="s">
        <v>85</v>
      </c>
      <c r="C61" s="176"/>
      <c r="D61" s="176"/>
      <c r="E61" s="176"/>
      <c r="F61" s="176"/>
      <c r="G61" s="176"/>
      <c r="H61" s="176"/>
      <c r="I61" s="176"/>
      <c r="J61" s="176"/>
      <c r="AZ61" s="175" t="str">
        <f>B61</f>
        <v>D+M+Dem znamená dodávka a montáž a demontáž</v>
      </c>
    </row>
    <row r="62" spans="1:52" ht="25.5" x14ac:dyDescent="0.2">
      <c r="B62" s="176" t="s">
        <v>86</v>
      </c>
      <c r="C62" s="176"/>
      <c r="D62" s="176"/>
      <c r="E62" s="176"/>
      <c r="F62" s="176"/>
      <c r="G62" s="176"/>
      <c r="H62" s="176"/>
      <c r="I62" s="176"/>
      <c r="J62" s="176"/>
      <c r="AZ62" s="175" t="str">
        <f>B62</f>
        <v>Jsou-li v soupisu prací uvedeny odkazy na obchodní firmy, názvy nebo specifická označení výrobků apod., jsou</v>
      </c>
    </row>
    <row r="63" spans="1:52" ht="25.5" x14ac:dyDescent="0.2">
      <c r="B63" s="176" t="s">
        <v>87</v>
      </c>
      <c r="C63" s="176"/>
      <c r="D63" s="176"/>
      <c r="E63" s="176"/>
      <c r="F63" s="176"/>
      <c r="G63" s="176"/>
      <c r="H63" s="176"/>
      <c r="I63" s="176"/>
      <c r="J63" s="176"/>
      <c r="AZ63" s="175" t="str">
        <f>B63</f>
        <v>takové odkazy pouze informativní a zhotoviteli umožňují v souladu se zákonem č. 134/2016 Sb. a příslušných paragrafů</v>
      </c>
    </row>
    <row r="64" spans="1:52" x14ac:dyDescent="0.2">
      <c r="B64" s="176" t="s">
        <v>88</v>
      </c>
      <c r="C64" s="176"/>
      <c r="D64" s="176"/>
      <c r="E64" s="176"/>
      <c r="F64" s="176"/>
      <c r="G64" s="176"/>
      <c r="H64" s="176"/>
      <c r="I64" s="176"/>
      <c r="J64" s="176"/>
      <c r="AZ64" s="175" t="str">
        <f>B64</f>
        <v>použít i jiných kvalitativně a technicky obdobných, případně kvalitnějších řešení.</v>
      </c>
    </row>
    <row r="65" spans="1:52" x14ac:dyDescent="0.2">
      <c r="A65" t="s">
        <v>77</v>
      </c>
      <c r="B65" t="s">
        <v>89</v>
      </c>
    </row>
    <row r="66" spans="1:52" x14ac:dyDescent="0.2">
      <c r="B66" s="176" t="s">
        <v>79</v>
      </c>
      <c r="C66" s="176"/>
      <c r="D66" s="176"/>
      <c r="E66" s="176"/>
      <c r="F66" s="176"/>
      <c r="G66" s="176"/>
      <c r="H66" s="176"/>
      <c r="I66" s="176"/>
      <c r="J66" s="176"/>
      <c r="AZ66" s="175" t="str">
        <f>B66</f>
        <v>Položky nenavázané na cenovou soustavu (D+M) budou oceněny kompletně včetně přesunu hmot.</v>
      </c>
    </row>
    <row r="67" spans="1:52" x14ac:dyDescent="0.2">
      <c r="B67" s="176" t="s">
        <v>80</v>
      </c>
      <c r="C67" s="176"/>
      <c r="D67" s="176"/>
      <c r="E67" s="176"/>
      <c r="F67" s="176"/>
      <c r="G67" s="176"/>
      <c r="H67" s="176"/>
      <c r="I67" s="176"/>
      <c r="J67" s="176"/>
      <c r="AZ67" s="175" t="str">
        <f>B67</f>
        <v>Položky montáže nenavázané na cenovou soustavu budou oceněny kompletně včetně přesunu hmot.</v>
      </c>
    </row>
    <row r="68" spans="1:52" x14ac:dyDescent="0.2">
      <c r="B68" s="176" t="s">
        <v>81</v>
      </c>
      <c r="C68" s="176"/>
      <c r="D68" s="176"/>
      <c r="E68" s="176"/>
      <c r="F68" s="176"/>
      <c r="G68" s="176"/>
      <c r="H68" s="176"/>
      <c r="I68" s="176"/>
      <c r="J68" s="176"/>
      <c r="AZ68" s="175" t="str">
        <f>B68</f>
        <v>Dodávka materiálů (výrobků) nenavázaných na cenovou soustavu bude oceněna včetně přesunu hmot.</v>
      </c>
    </row>
    <row r="69" spans="1:52" x14ac:dyDescent="0.2">
      <c r="B69" s="176" t="s">
        <v>82</v>
      </c>
      <c r="C69" s="176"/>
      <c r="D69" s="176"/>
      <c r="E69" s="176"/>
      <c r="F69" s="176"/>
      <c r="G69" s="176"/>
      <c r="H69" s="176"/>
      <c r="I69" s="176"/>
      <c r="J69" s="176"/>
      <c r="AZ69" s="175" t="str">
        <f>B69</f>
        <v>Poznámka:</v>
      </c>
    </row>
    <row r="70" spans="1:52" x14ac:dyDescent="0.2">
      <c r="B70" s="176" t="s">
        <v>83</v>
      </c>
      <c r="C70" s="176"/>
      <c r="D70" s="176"/>
      <c r="E70" s="176"/>
      <c r="F70" s="176"/>
      <c r="G70" s="176"/>
      <c r="H70" s="176"/>
      <c r="I70" s="176"/>
      <c r="J70" s="176"/>
      <c r="AZ70" s="175" t="str">
        <f>B70</f>
        <v>PD znamená projektová dokumentace</v>
      </c>
    </row>
    <row r="71" spans="1:52" x14ac:dyDescent="0.2">
      <c r="B71" s="176" t="s">
        <v>84</v>
      </c>
      <c r="C71" s="176"/>
      <c r="D71" s="176"/>
      <c r="E71" s="176"/>
      <c r="F71" s="176"/>
      <c r="G71" s="176"/>
      <c r="H71" s="176"/>
      <c r="I71" s="176"/>
      <c r="J71" s="176"/>
      <c r="AZ71" s="175" t="str">
        <f>B71</f>
        <v>D+M znamená dodávka a montáž</v>
      </c>
    </row>
    <row r="72" spans="1:52" x14ac:dyDescent="0.2">
      <c r="B72" s="176" t="s">
        <v>85</v>
      </c>
      <c r="C72" s="176"/>
      <c r="D72" s="176"/>
      <c r="E72" s="176"/>
      <c r="F72" s="176"/>
      <c r="G72" s="176"/>
      <c r="H72" s="176"/>
      <c r="I72" s="176"/>
      <c r="J72" s="176"/>
      <c r="AZ72" s="175" t="str">
        <f>B72</f>
        <v>D+M+Dem znamená dodávka a montáž a demontáž</v>
      </c>
    </row>
    <row r="73" spans="1:52" ht="25.5" x14ac:dyDescent="0.2">
      <c r="B73" s="176" t="s">
        <v>86</v>
      </c>
      <c r="C73" s="176"/>
      <c r="D73" s="176"/>
      <c r="E73" s="176"/>
      <c r="F73" s="176"/>
      <c r="G73" s="176"/>
      <c r="H73" s="176"/>
      <c r="I73" s="176"/>
      <c r="J73" s="176"/>
      <c r="AZ73" s="175" t="str">
        <f>B73</f>
        <v>Jsou-li v soupisu prací uvedeny odkazy na obchodní firmy, názvy nebo specifická označení výrobků apod., jsou</v>
      </c>
    </row>
    <row r="74" spans="1:52" ht="25.5" x14ac:dyDescent="0.2">
      <c r="B74" s="176" t="s">
        <v>87</v>
      </c>
      <c r="C74" s="176"/>
      <c r="D74" s="176"/>
      <c r="E74" s="176"/>
      <c r="F74" s="176"/>
      <c r="G74" s="176"/>
      <c r="H74" s="176"/>
      <c r="I74" s="176"/>
      <c r="J74" s="176"/>
      <c r="AZ74" s="175" t="str">
        <f>B74</f>
        <v>takové odkazy pouze informativní a zhotoviteli umožňují v souladu se zákonem č. 134/2016 Sb. a příslušných paragrafů</v>
      </c>
    </row>
    <row r="75" spans="1:52" x14ac:dyDescent="0.2">
      <c r="B75" s="176" t="s">
        <v>88</v>
      </c>
      <c r="C75" s="176"/>
      <c r="D75" s="176"/>
      <c r="E75" s="176"/>
      <c r="F75" s="176"/>
      <c r="G75" s="176"/>
      <c r="H75" s="176"/>
      <c r="I75" s="176"/>
      <c r="J75" s="176"/>
      <c r="AZ75" s="175" t="str">
        <f>B75</f>
        <v>použít i jiných kvalitativně a technicky obdobných, případně kvalitnějších řešení.</v>
      </c>
    </row>
    <row r="76" spans="1:52" x14ac:dyDescent="0.2">
      <c r="A76" t="s">
        <v>77</v>
      </c>
      <c r="B76" t="s">
        <v>90</v>
      </c>
    </row>
    <row r="77" spans="1:52" x14ac:dyDescent="0.2">
      <c r="B77" s="176" t="s">
        <v>79</v>
      </c>
      <c r="C77" s="176"/>
      <c r="D77" s="176"/>
      <c r="E77" s="176"/>
      <c r="F77" s="176"/>
      <c r="G77" s="176"/>
      <c r="H77" s="176"/>
      <c r="I77" s="176"/>
      <c r="J77" s="176"/>
      <c r="AZ77" s="175" t="str">
        <f>B77</f>
        <v>Položky nenavázané na cenovou soustavu (D+M) budou oceněny kompletně včetně přesunu hmot.</v>
      </c>
    </row>
    <row r="78" spans="1:52" x14ac:dyDescent="0.2">
      <c r="B78" s="176" t="s">
        <v>80</v>
      </c>
      <c r="C78" s="176"/>
      <c r="D78" s="176"/>
      <c r="E78" s="176"/>
      <c r="F78" s="176"/>
      <c r="G78" s="176"/>
      <c r="H78" s="176"/>
      <c r="I78" s="176"/>
      <c r="J78" s="176"/>
      <c r="AZ78" s="175" t="str">
        <f>B78</f>
        <v>Položky montáže nenavázané na cenovou soustavu budou oceněny kompletně včetně přesunu hmot.</v>
      </c>
    </row>
    <row r="79" spans="1:52" x14ac:dyDescent="0.2">
      <c r="B79" s="176" t="s">
        <v>81</v>
      </c>
      <c r="C79" s="176"/>
      <c r="D79" s="176"/>
      <c r="E79" s="176"/>
      <c r="F79" s="176"/>
      <c r="G79" s="176"/>
      <c r="H79" s="176"/>
      <c r="I79" s="176"/>
      <c r="J79" s="176"/>
      <c r="AZ79" s="175" t="str">
        <f>B79</f>
        <v>Dodávka materiálů (výrobků) nenavázaných na cenovou soustavu bude oceněna včetně přesunu hmot.</v>
      </c>
    </row>
    <row r="80" spans="1:52" x14ac:dyDescent="0.2">
      <c r="B80" s="176" t="s">
        <v>82</v>
      </c>
      <c r="C80" s="176"/>
      <c r="D80" s="176"/>
      <c r="E80" s="176"/>
      <c r="F80" s="176"/>
      <c r="G80" s="176"/>
      <c r="H80" s="176"/>
      <c r="I80" s="176"/>
      <c r="J80" s="176"/>
      <c r="AZ80" s="175" t="str">
        <f>B80</f>
        <v>Poznámka:</v>
      </c>
    </row>
    <row r="81" spans="1:52" x14ac:dyDescent="0.2">
      <c r="B81" s="176" t="s">
        <v>83</v>
      </c>
      <c r="C81" s="176"/>
      <c r="D81" s="176"/>
      <c r="E81" s="176"/>
      <c r="F81" s="176"/>
      <c r="G81" s="176"/>
      <c r="H81" s="176"/>
      <c r="I81" s="176"/>
      <c r="J81" s="176"/>
      <c r="AZ81" s="175" t="str">
        <f>B81</f>
        <v>PD znamená projektová dokumentace</v>
      </c>
    </row>
    <row r="82" spans="1:52" x14ac:dyDescent="0.2">
      <c r="B82" s="176" t="s">
        <v>84</v>
      </c>
      <c r="C82" s="176"/>
      <c r="D82" s="176"/>
      <c r="E82" s="176"/>
      <c r="F82" s="176"/>
      <c r="G82" s="176"/>
      <c r="H82" s="176"/>
      <c r="I82" s="176"/>
      <c r="J82" s="176"/>
      <c r="AZ82" s="175" t="str">
        <f>B82</f>
        <v>D+M znamená dodávka a montáž</v>
      </c>
    </row>
    <row r="83" spans="1:52" x14ac:dyDescent="0.2">
      <c r="B83" s="176" t="s">
        <v>85</v>
      </c>
      <c r="C83" s="176"/>
      <c r="D83" s="176"/>
      <c r="E83" s="176"/>
      <c r="F83" s="176"/>
      <c r="G83" s="176"/>
      <c r="H83" s="176"/>
      <c r="I83" s="176"/>
      <c r="J83" s="176"/>
      <c r="AZ83" s="175" t="str">
        <f>B83</f>
        <v>D+M+Dem znamená dodávka a montáž a demontáž</v>
      </c>
    </row>
    <row r="84" spans="1:52" ht="25.5" x14ac:dyDescent="0.2">
      <c r="B84" s="176" t="s">
        <v>86</v>
      </c>
      <c r="C84" s="176"/>
      <c r="D84" s="176"/>
      <c r="E84" s="176"/>
      <c r="F84" s="176"/>
      <c r="G84" s="176"/>
      <c r="H84" s="176"/>
      <c r="I84" s="176"/>
      <c r="J84" s="176"/>
      <c r="AZ84" s="175" t="str">
        <f>B84</f>
        <v>Jsou-li v soupisu prací uvedeny odkazy na obchodní firmy, názvy nebo specifická označení výrobků apod., jsou</v>
      </c>
    </row>
    <row r="85" spans="1:52" ht="25.5" x14ac:dyDescent="0.2">
      <c r="B85" s="176" t="s">
        <v>87</v>
      </c>
      <c r="C85" s="176"/>
      <c r="D85" s="176"/>
      <c r="E85" s="176"/>
      <c r="F85" s="176"/>
      <c r="G85" s="176"/>
      <c r="H85" s="176"/>
      <c r="I85" s="176"/>
      <c r="J85" s="176"/>
      <c r="AZ85" s="175" t="str">
        <f>B85</f>
        <v>takové odkazy pouze informativní a zhotoviteli umožňují v souladu se zákonem č. 134/2016 Sb. a příslušných paragrafů</v>
      </c>
    </row>
    <row r="86" spans="1:52" x14ac:dyDescent="0.2">
      <c r="B86" s="176" t="s">
        <v>88</v>
      </c>
      <c r="C86" s="176"/>
      <c r="D86" s="176"/>
      <c r="E86" s="176"/>
      <c r="F86" s="176"/>
      <c r="G86" s="176"/>
      <c r="H86" s="176"/>
      <c r="I86" s="176"/>
      <c r="J86" s="176"/>
      <c r="AZ86" s="175" t="str">
        <f>B86</f>
        <v>použít i jiných kvalitativně a technicky obdobných, případně kvalitnějších řešení.</v>
      </c>
    </row>
    <row r="87" spans="1:52" x14ac:dyDescent="0.2">
      <c r="A87" t="s">
        <v>77</v>
      </c>
      <c r="B87" t="s">
        <v>91</v>
      </c>
    </row>
    <row r="88" spans="1:52" x14ac:dyDescent="0.2">
      <c r="B88" s="176" t="s">
        <v>79</v>
      </c>
      <c r="C88" s="176"/>
      <c r="D88" s="176"/>
      <c r="E88" s="176"/>
      <c r="F88" s="176"/>
      <c r="G88" s="176"/>
      <c r="H88" s="176"/>
      <c r="I88" s="176"/>
      <c r="J88" s="176"/>
      <c r="AZ88" s="175" t="str">
        <f>B88</f>
        <v>Položky nenavázané na cenovou soustavu (D+M) budou oceněny kompletně včetně přesunu hmot.</v>
      </c>
    </row>
    <row r="89" spans="1:52" x14ac:dyDescent="0.2">
      <c r="B89" s="176" t="s">
        <v>80</v>
      </c>
      <c r="C89" s="176"/>
      <c r="D89" s="176"/>
      <c r="E89" s="176"/>
      <c r="F89" s="176"/>
      <c r="G89" s="176"/>
      <c r="H89" s="176"/>
      <c r="I89" s="176"/>
      <c r="J89" s="176"/>
      <c r="AZ89" s="175" t="str">
        <f>B89</f>
        <v>Položky montáže nenavázané na cenovou soustavu budou oceněny kompletně včetně přesunu hmot.</v>
      </c>
    </row>
    <row r="90" spans="1:52" x14ac:dyDescent="0.2">
      <c r="B90" s="176" t="s">
        <v>81</v>
      </c>
      <c r="C90" s="176"/>
      <c r="D90" s="176"/>
      <c r="E90" s="176"/>
      <c r="F90" s="176"/>
      <c r="G90" s="176"/>
      <c r="H90" s="176"/>
      <c r="I90" s="176"/>
      <c r="J90" s="176"/>
      <c r="AZ90" s="175" t="str">
        <f>B90</f>
        <v>Dodávka materiálů (výrobků) nenavázaných na cenovou soustavu bude oceněna včetně přesunu hmot.</v>
      </c>
    </row>
    <row r="91" spans="1:52" x14ac:dyDescent="0.2">
      <c r="B91" s="176" t="s">
        <v>82</v>
      </c>
      <c r="C91" s="176"/>
      <c r="D91" s="176"/>
      <c r="E91" s="176"/>
      <c r="F91" s="176"/>
      <c r="G91" s="176"/>
      <c r="H91" s="176"/>
      <c r="I91" s="176"/>
      <c r="J91" s="176"/>
      <c r="AZ91" s="175" t="str">
        <f>B91</f>
        <v>Poznámka:</v>
      </c>
    </row>
    <row r="92" spans="1:52" x14ac:dyDescent="0.2">
      <c r="B92" s="176" t="s">
        <v>83</v>
      </c>
      <c r="C92" s="176"/>
      <c r="D92" s="176"/>
      <c r="E92" s="176"/>
      <c r="F92" s="176"/>
      <c r="G92" s="176"/>
      <c r="H92" s="176"/>
      <c r="I92" s="176"/>
      <c r="J92" s="176"/>
      <c r="AZ92" s="175" t="str">
        <f>B92</f>
        <v>PD znamená projektová dokumentace</v>
      </c>
    </row>
    <row r="93" spans="1:52" x14ac:dyDescent="0.2">
      <c r="B93" s="176" t="s">
        <v>84</v>
      </c>
      <c r="C93" s="176"/>
      <c r="D93" s="176"/>
      <c r="E93" s="176"/>
      <c r="F93" s="176"/>
      <c r="G93" s="176"/>
      <c r="H93" s="176"/>
      <c r="I93" s="176"/>
      <c r="J93" s="176"/>
      <c r="AZ93" s="175" t="str">
        <f>B93</f>
        <v>D+M znamená dodávka a montáž</v>
      </c>
    </row>
    <row r="94" spans="1:52" x14ac:dyDescent="0.2">
      <c r="B94" s="176" t="s">
        <v>85</v>
      </c>
      <c r="C94" s="176"/>
      <c r="D94" s="176"/>
      <c r="E94" s="176"/>
      <c r="F94" s="176"/>
      <c r="G94" s="176"/>
      <c r="H94" s="176"/>
      <c r="I94" s="176"/>
      <c r="J94" s="176"/>
      <c r="AZ94" s="175" t="str">
        <f>B94</f>
        <v>D+M+Dem znamená dodávka a montáž a demontáž</v>
      </c>
    </row>
    <row r="95" spans="1:52" ht="25.5" x14ac:dyDescent="0.2">
      <c r="B95" s="176" t="s">
        <v>86</v>
      </c>
      <c r="C95" s="176"/>
      <c r="D95" s="176"/>
      <c r="E95" s="176"/>
      <c r="F95" s="176"/>
      <c r="G95" s="176"/>
      <c r="H95" s="176"/>
      <c r="I95" s="176"/>
      <c r="J95" s="176"/>
      <c r="AZ95" s="175" t="str">
        <f>B95</f>
        <v>Jsou-li v soupisu prací uvedeny odkazy na obchodní firmy, názvy nebo specifická označení výrobků apod., jsou</v>
      </c>
    </row>
    <row r="96" spans="1:52" ht="25.5" x14ac:dyDescent="0.2">
      <c r="B96" s="176" t="s">
        <v>87</v>
      </c>
      <c r="C96" s="176"/>
      <c r="D96" s="176"/>
      <c r="E96" s="176"/>
      <c r="F96" s="176"/>
      <c r="G96" s="176"/>
      <c r="H96" s="176"/>
      <c r="I96" s="176"/>
      <c r="J96" s="176"/>
      <c r="AZ96" s="175" t="str">
        <f>B96</f>
        <v>takové odkazy pouze informativní a zhotoviteli umožňují v souladu se zákonem č. 134/2016 Sb. a příslušných paragrafů</v>
      </c>
    </row>
    <row r="97" spans="1:52" x14ac:dyDescent="0.2">
      <c r="B97" s="176" t="s">
        <v>88</v>
      </c>
      <c r="C97" s="176"/>
      <c r="D97" s="176"/>
      <c r="E97" s="176"/>
      <c r="F97" s="176"/>
      <c r="G97" s="176"/>
      <c r="H97" s="176"/>
      <c r="I97" s="176"/>
      <c r="J97" s="176"/>
      <c r="AZ97" s="175" t="str">
        <f>B97</f>
        <v>použít i jiných kvalitativně a technicky obdobných, případně kvalitnějších řešení.</v>
      </c>
    </row>
    <row r="98" spans="1:52" x14ac:dyDescent="0.2">
      <c r="A98" t="s">
        <v>77</v>
      </c>
      <c r="B98" t="s">
        <v>92</v>
      </c>
    </row>
    <row r="99" spans="1:52" x14ac:dyDescent="0.2">
      <c r="A99" t="s">
        <v>77</v>
      </c>
      <c r="B99" t="s">
        <v>93</v>
      </c>
    </row>
    <row r="100" spans="1:52" x14ac:dyDescent="0.2">
      <c r="A100" t="s">
        <v>77</v>
      </c>
      <c r="B100" t="s">
        <v>94</v>
      </c>
    </row>
    <row r="101" spans="1:52" x14ac:dyDescent="0.2">
      <c r="A101" t="s">
        <v>77</v>
      </c>
      <c r="B101" t="s">
        <v>95</v>
      </c>
    </row>
    <row r="104" spans="1:52" ht="15.75" x14ac:dyDescent="0.25">
      <c r="B104" s="177" t="s">
        <v>96</v>
      </c>
    </row>
    <row r="106" spans="1:52" ht="25.5" customHeight="1" x14ac:dyDescent="0.2">
      <c r="A106" s="179"/>
      <c r="B106" s="182" t="s">
        <v>17</v>
      </c>
      <c r="C106" s="182" t="s">
        <v>5</v>
      </c>
      <c r="D106" s="183"/>
      <c r="E106" s="183"/>
      <c r="F106" s="184" t="s">
        <v>97</v>
      </c>
      <c r="G106" s="184"/>
      <c r="H106" s="184"/>
      <c r="I106" s="184" t="s">
        <v>29</v>
      </c>
      <c r="J106" s="184" t="s">
        <v>0</v>
      </c>
    </row>
    <row r="107" spans="1:52" ht="36.75" customHeight="1" x14ac:dyDescent="0.2">
      <c r="A107" s="180"/>
      <c r="B107" s="185" t="s">
        <v>98</v>
      </c>
      <c r="C107" s="186" t="s">
        <v>99</v>
      </c>
      <c r="D107" s="187"/>
      <c r="E107" s="187"/>
      <c r="F107" s="194" t="s">
        <v>24</v>
      </c>
      <c r="G107" s="195"/>
      <c r="H107" s="195"/>
      <c r="I107" s="195">
        <f>'SO 01 D.1.1a Pol'!G8+'SO 01 D.1.1b Pol'!G8+'SO 01 D.1.1c Pol'!G8+'SO 01 D.1.1d Pol'!G8</f>
        <v>0</v>
      </c>
      <c r="J107" s="191" t="str">
        <f>IF(I123=0,"",I107/I123*100)</f>
        <v/>
      </c>
    </row>
    <row r="108" spans="1:52" ht="36.75" customHeight="1" x14ac:dyDescent="0.2">
      <c r="A108" s="180"/>
      <c r="B108" s="185" t="s">
        <v>100</v>
      </c>
      <c r="C108" s="186" t="s">
        <v>101</v>
      </c>
      <c r="D108" s="187"/>
      <c r="E108" s="187"/>
      <c r="F108" s="194" t="s">
        <v>24</v>
      </c>
      <c r="G108" s="195"/>
      <c r="H108" s="195"/>
      <c r="I108" s="195">
        <f>'SO 01 D.1.1a Pol'!G16+'SO 01 D.1.1b Pol'!G16+'SO 01 D.1.1c Pol'!G16+'SO 01 D.1.1d Pol'!G16</f>
        <v>0</v>
      </c>
      <c r="J108" s="191" t="str">
        <f>IF(I123=0,"",I108/I123*100)</f>
        <v/>
      </c>
    </row>
    <row r="109" spans="1:52" ht="36.75" customHeight="1" x14ac:dyDescent="0.2">
      <c r="A109" s="180"/>
      <c r="B109" s="185" t="s">
        <v>102</v>
      </c>
      <c r="C109" s="186" t="s">
        <v>103</v>
      </c>
      <c r="D109" s="187"/>
      <c r="E109" s="187"/>
      <c r="F109" s="194" t="s">
        <v>24</v>
      </c>
      <c r="G109" s="195"/>
      <c r="H109" s="195"/>
      <c r="I109" s="195">
        <f>'SO 01 D.1.1a Pol'!G25+'SO 01 D.1.1b Pol'!G25+'SO 01 D.1.1c Pol'!G25+'SO 01 D.1.1d Pol'!G25</f>
        <v>0</v>
      </c>
      <c r="J109" s="191" t="str">
        <f>IF(I123=0,"",I109/I123*100)</f>
        <v/>
      </c>
    </row>
    <row r="110" spans="1:52" ht="36.75" customHeight="1" x14ac:dyDescent="0.2">
      <c r="A110" s="180"/>
      <c r="B110" s="185" t="s">
        <v>104</v>
      </c>
      <c r="C110" s="186" t="s">
        <v>105</v>
      </c>
      <c r="D110" s="187"/>
      <c r="E110" s="187"/>
      <c r="F110" s="194" t="s">
        <v>24</v>
      </c>
      <c r="G110" s="195"/>
      <c r="H110" s="195"/>
      <c r="I110" s="195">
        <f>'SO 01 D.1.1a Pol'!G30+'SO 01 D.1.1b Pol'!G30+'SO 01 D.1.1c Pol'!G30+'SO 01 D.1.1d Pol'!G30</f>
        <v>0</v>
      </c>
      <c r="J110" s="191" t="str">
        <f>IF(I123=0,"",I110/I123*100)</f>
        <v/>
      </c>
    </row>
    <row r="111" spans="1:52" ht="36.75" customHeight="1" x14ac:dyDescent="0.2">
      <c r="A111" s="180"/>
      <c r="B111" s="185" t="s">
        <v>106</v>
      </c>
      <c r="C111" s="186" t="s">
        <v>107</v>
      </c>
      <c r="D111" s="187"/>
      <c r="E111" s="187"/>
      <c r="F111" s="194" t="s">
        <v>25</v>
      </c>
      <c r="G111" s="195"/>
      <c r="H111" s="195"/>
      <c r="I111" s="195">
        <f>'SO 01 D.1.1a Pol'!G36+'SO 01 D.1.1b Pol'!G36+'SO 01 D.1.1c Pol'!G36+'SO 01 D.1.1d Pol'!G36</f>
        <v>0</v>
      </c>
      <c r="J111" s="191" t="str">
        <f>IF(I123=0,"",I111/I123*100)</f>
        <v/>
      </c>
    </row>
    <row r="112" spans="1:52" ht="36.75" customHeight="1" x14ac:dyDescent="0.2">
      <c r="A112" s="180"/>
      <c r="B112" s="185" t="s">
        <v>108</v>
      </c>
      <c r="C112" s="186" t="s">
        <v>109</v>
      </c>
      <c r="D112" s="187"/>
      <c r="E112" s="187"/>
      <c r="F112" s="194" t="s">
        <v>26</v>
      </c>
      <c r="G112" s="195"/>
      <c r="H112" s="195"/>
      <c r="I112" s="195">
        <f>'SO 01 D.1.4.4a Pol'!G8</f>
        <v>0</v>
      </c>
      <c r="J112" s="191" t="str">
        <f>IF(I123=0,"",I112/I123*100)</f>
        <v/>
      </c>
    </row>
    <row r="113" spans="1:10" ht="36.75" customHeight="1" x14ac:dyDescent="0.2">
      <c r="A113" s="180"/>
      <c r="B113" s="185" t="s">
        <v>108</v>
      </c>
      <c r="C113" s="186" t="s">
        <v>110</v>
      </c>
      <c r="D113" s="187"/>
      <c r="E113" s="187"/>
      <c r="F113" s="194" t="s">
        <v>26</v>
      </c>
      <c r="G113" s="195"/>
      <c r="H113" s="195"/>
      <c r="I113" s="195">
        <f>'SO 01 D.1.4.4b Pol'!G8</f>
        <v>0</v>
      </c>
      <c r="J113" s="191" t="str">
        <f>IF(I123=0,"",I113/I123*100)</f>
        <v/>
      </c>
    </row>
    <row r="114" spans="1:10" ht="36.75" customHeight="1" x14ac:dyDescent="0.2">
      <c r="A114" s="180"/>
      <c r="B114" s="185" t="s">
        <v>108</v>
      </c>
      <c r="C114" s="186" t="s">
        <v>111</v>
      </c>
      <c r="D114" s="187"/>
      <c r="E114" s="187"/>
      <c r="F114" s="194" t="s">
        <v>26</v>
      </c>
      <c r="G114" s="195"/>
      <c r="H114" s="195"/>
      <c r="I114" s="195">
        <f>'SO 01 D.1.4.4c Pol'!G8</f>
        <v>0</v>
      </c>
      <c r="J114" s="191" t="str">
        <f>IF(I123=0,"",I114/I123*100)</f>
        <v/>
      </c>
    </row>
    <row r="115" spans="1:10" ht="36.75" customHeight="1" x14ac:dyDescent="0.2">
      <c r="A115" s="180"/>
      <c r="B115" s="185" t="s">
        <v>108</v>
      </c>
      <c r="C115" s="186" t="s">
        <v>112</v>
      </c>
      <c r="D115" s="187"/>
      <c r="E115" s="187"/>
      <c r="F115" s="194" t="s">
        <v>26</v>
      </c>
      <c r="G115" s="195"/>
      <c r="H115" s="195"/>
      <c r="I115" s="195">
        <f>'SO 01 D.1.4.4d Pol'!G8</f>
        <v>0</v>
      </c>
      <c r="J115" s="191" t="str">
        <f>IF(I123=0,"",I115/I123*100)</f>
        <v/>
      </c>
    </row>
    <row r="116" spans="1:10" ht="36.75" customHeight="1" x14ac:dyDescent="0.2">
      <c r="A116" s="180"/>
      <c r="B116" s="185" t="s">
        <v>113</v>
      </c>
      <c r="C116" s="186" t="s">
        <v>114</v>
      </c>
      <c r="D116" s="187"/>
      <c r="E116" s="187"/>
      <c r="F116" s="194" t="s">
        <v>26</v>
      </c>
      <c r="G116" s="195"/>
      <c r="H116" s="195"/>
      <c r="I116" s="195">
        <f>'SO 01 D.1.4.4a Pol'!G37</f>
        <v>0</v>
      </c>
      <c r="J116" s="191" t="str">
        <f>IF(I123=0,"",I116/I123*100)</f>
        <v/>
      </c>
    </row>
    <row r="117" spans="1:10" ht="36.75" customHeight="1" x14ac:dyDescent="0.2">
      <c r="A117" s="180"/>
      <c r="B117" s="185" t="s">
        <v>113</v>
      </c>
      <c r="C117" s="186" t="s">
        <v>115</v>
      </c>
      <c r="D117" s="187"/>
      <c r="E117" s="187"/>
      <c r="F117" s="194" t="s">
        <v>26</v>
      </c>
      <c r="G117" s="195"/>
      <c r="H117" s="195"/>
      <c r="I117" s="195">
        <f>'SO 01 D.1.4.4b Pol'!G36</f>
        <v>0</v>
      </c>
      <c r="J117" s="191" t="str">
        <f>IF(I123=0,"",I117/I123*100)</f>
        <v/>
      </c>
    </row>
    <row r="118" spans="1:10" ht="36.75" customHeight="1" x14ac:dyDescent="0.2">
      <c r="A118" s="180"/>
      <c r="B118" s="185" t="s">
        <v>113</v>
      </c>
      <c r="C118" s="186" t="s">
        <v>116</v>
      </c>
      <c r="D118" s="187"/>
      <c r="E118" s="187"/>
      <c r="F118" s="194" t="s">
        <v>26</v>
      </c>
      <c r="G118" s="195"/>
      <c r="H118" s="195"/>
      <c r="I118" s="195">
        <f>'SO 01 D.1.4.4c Pol'!G36</f>
        <v>0</v>
      </c>
      <c r="J118" s="191" t="str">
        <f>IF(I123=0,"",I118/I123*100)</f>
        <v/>
      </c>
    </row>
    <row r="119" spans="1:10" ht="36.75" customHeight="1" x14ac:dyDescent="0.2">
      <c r="A119" s="180"/>
      <c r="B119" s="185" t="s">
        <v>113</v>
      </c>
      <c r="C119" s="186" t="s">
        <v>117</v>
      </c>
      <c r="D119" s="187"/>
      <c r="E119" s="187"/>
      <c r="F119" s="194" t="s">
        <v>26</v>
      </c>
      <c r="G119" s="195"/>
      <c r="H119" s="195"/>
      <c r="I119" s="195">
        <f>'SO 01 D.1.4.4d Pol'!G37</f>
        <v>0</v>
      </c>
      <c r="J119" s="191" t="str">
        <f>IF(I123=0,"",I119/I123*100)</f>
        <v/>
      </c>
    </row>
    <row r="120" spans="1:10" ht="36.75" customHeight="1" x14ac:dyDescent="0.2">
      <c r="A120" s="180"/>
      <c r="B120" s="185" t="s">
        <v>118</v>
      </c>
      <c r="C120" s="186" t="s">
        <v>119</v>
      </c>
      <c r="D120" s="187"/>
      <c r="E120" s="187"/>
      <c r="F120" s="194" t="s">
        <v>26</v>
      </c>
      <c r="G120" s="195"/>
      <c r="H120" s="195"/>
      <c r="I120" s="195">
        <f>'SO 01 D.1.1a Pol'!G42+'SO 01 D.1.1b Pol'!G42+'SO 01 D.1.1c Pol'!G42+'SO 01 D.1.1d Pol'!G42</f>
        <v>0</v>
      </c>
      <c r="J120" s="191" t="str">
        <f>IF(I123=0,"",I120/I123*100)</f>
        <v/>
      </c>
    </row>
    <row r="121" spans="1:10" ht="36.75" customHeight="1" x14ac:dyDescent="0.2">
      <c r="A121" s="180"/>
      <c r="B121" s="185" t="s">
        <v>120</v>
      </c>
      <c r="C121" s="186" t="s">
        <v>27</v>
      </c>
      <c r="D121" s="187"/>
      <c r="E121" s="187"/>
      <c r="F121" s="194" t="s">
        <v>120</v>
      </c>
      <c r="G121" s="195"/>
      <c r="H121" s="195"/>
      <c r="I121" s="195">
        <f>'SO 01 D.1.1a Pol'!G84+'SO 01 D.1.1b Pol'!G84+'SO 01 D.1.1c Pol'!G84+'SO 01 D.1.1d Pol'!G85</f>
        <v>0</v>
      </c>
      <c r="J121" s="191" t="str">
        <f>IF(I123=0,"",I121/I123*100)</f>
        <v/>
      </c>
    </row>
    <row r="122" spans="1:10" ht="36.75" customHeight="1" x14ac:dyDescent="0.2">
      <c r="A122" s="180"/>
      <c r="B122" s="185" t="s">
        <v>121</v>
      </c>
      <c r="C122" s="186" t="s">
        <v>28</v>
      </c>
      <c r="D122" s="187"/>
      <c r="E122" s="187"/>
      <c r="F122" s="194" t="s">
        <v>121</v>
      </c>
      <c r="G122" s="195"/>
      <c r="H122" s="195"/>
      <c r="I122" s="195">
        <f>'SO 01 D.1.1a Pol'!G89+'SO 01 D.1.1b Pol'!G89+'SO 01 D.1.1c Pol'!G89+'SO 01 D.1.1d Pol'!G90</f>
        <v>0</v>
      </c>
      <c r="J122" s="191" t="str">
        <f>IF(I123=0,"",I122/I123*100)</f>
        <v/>
      </c>
    </row>
    <row r="123" spans="1:10" ht="25.5" customHeight="1" x14ac:dyDescent="0.2">
      <c r="A123" s="181"/>
      <c r="B123" s="188" t="s">
        <v>1</v>
      </c>
      <c r="C123" s="189"/>
      <c r="D123" s="190"/>
      <c r="E123" s="190"/>
      <c r="F123" s="196"/>
      <c r="G123" s="197"/>
      <c r="H123" s="197"/>
      <c r="I123" s="197">
        <f>SUM(I107:I122)</f>
        <v>0</v>
      </c>
      <c r="J123" s="192">
        <f>SUM(J107:J122)</f>
        <v>0</v>
      </c>
    </row>
    <row r="124" spans="1:10" x14ac:dyDescent="0.2">
      <c r="F124" s="135"/>
      <c r="G124" s="135"/>
      <c r="H124" s="135"/>
      <c r="I124" s="135"/>
      <c r="J124" s="193"/>
    </row>
    <row r="125" spans="1:10" x14ac:dyDescent="0.2">
      <c r="F125" s="135"/>
      <c r="G125" s="135"/>
      <c r="H125" s="135"/>
      <c r="I125" s="135"/>
      <c r="J125" s="193"/>
    </row>
    <row r="126" spans="1:10" x14ac:dyDescent="0.2">
      <c r="F126" s="135"/>
      <c r="G126" s="135"/>
      <c r="H126" s="135"/>
      <c r="I126" s="135"/>
      <c r="J126" s="193"/>
    </row>
  </sheetData>
  <sheetProtection algorithmName="SHA-512" hashValue="2/w0F2sSdSp0YJklH2ZWoL6BrCKKMTaVAuMbJai83bPQewLQ95a+CuWCklmFbRzEr3Lla3BEvJyeIwfNjzNpHQ==" saltValue="0hFWpa7o+hTPQZu2CDpGz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9">
    <mergeCell ref="C120:E120"/>
    <mergeCell ref="C121:E121"/>
    <mergeCell ref="C122:E122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B96:J96"/>
    <mergeCell ref="B97:J97"/>
    <mergeCell ref="C107:E107"/>
    <mergeCell ref="C108:E108"/>
    <mergeCell ref="C109:E109"/>
    <mergeCell ref="B91:J91"/>
    <mergeCell ref="B92:J92"/>
    <mergeCell ref="B93:J93"/>
    <mergeCell ref="B94:J94"/>
    <mergeCell ref="B95:J95"/>
    <mergeCell ref="B85:J85"/>
    <mergeCell ref="B86:J86"/>
    <mergeCell ref="B88:J88"/>
    <mergeCell ref="B89:J89"/>
    <mergeCell ref="B90:J90"/>
    <mergeCell ref="B80:J80"/>
    <mergeCell ref="B81:J81"/>
    <mergeCell ref="B82:J82"/>
    <mergeCell ref="B83:J83"/>
    <mergeCell ref="B84:J84"/>
    <mergeCell ref="B74:J74"/>
    <mergeCell ref="B75:J75"/>
    <mergeCell ref="B77:J77"/>
    <mergeCell ref="B78:J78"/>
    <mergeCell ref="B79:J79"/>
    <mergeCell ref="B69:J69"/>
    <mergeCell ref="B70:J70"/>
    <mergeCell ref="B71:J71"/>
    <mergeCell ref="B72:J72"/>
    <mergeCell ref="B73:J73"/>
    <mergeCell ref="B63:J63"/>
    <mergeCell ref="B64:J64"/>
    <mergeCell ref="B66:J66"/>
    <mergeCell ref="B67:J67"/>
    <mergeCell ref="B68:J68"/>
    <mergeCell ref="B58:J58"/>
    <mergeCell ref="B59:J59"/>
    <mergeCell ref="B60:J60"/>
    <mergeCell ref="B61:J61"/>
    <mergeCell ref="B62:J62"/>
    <mergeCell ref="C49:E49"/>
    <mergeCell ref="B50:E50"/>
    <mergeCell ref="B55:J55"/>
    <mergeCell ref="B56:J56"/>
    <mergeCell ref="B57:J57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10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Xw8//I5KHa1n3EQXO/HMxkzcD9RVLW9Yflu+Lux/LCfQPVXUypVuqI5/rEBqlVQMsmuE+RLqPMaz+rj3rfCHVw==" saltValue="5HiIhMkOnjDfb/VmAQQnq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4F45E-50F4-4CC0-B907-333259180FF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55</v>
      </c>
      <c r="C4" s="206" t="s">
        <v>56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98</v>
      </c>
      <c r="C8" s="249" t="s">
        <v>99</v>
      </c>
      <c r="D8" s="233"/>
      <c r="E8" s="234"/>
      <c r="F8" s="235"/>
      <c r="G8" s="235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0.13</v>
      </c>
      <c r="P8" s="234"/>
      <c r="Q8" s="234">
        <f>SUM(Q9:Q15)</f>
        <v>0</v>
      </c>
      <c r="R8" s="235"/>
      <c r="S8" s="235"/>
      <c r="T8" s="236"/>
      <c r="U8" s="230"/>
      <c r="V8" s="230">
        <f>SUM(V9:V15)</f>
        <v>7.26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151</v>
      </c>
      <c r="C9" s="250" t="s">
        <v>152</v>
      </c>
      <c r="D9" s="240" t="s">
        <v>153</v>
      </c>
      <c r="E9" s="241">
        <v>8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8.8699999999999994E-3</v>
      </c>
      <c r="O9" s="241">
        <f>ROUND(E9*N9,2)</f>
        <v>7.0000000000000007E-2</v>
      </c>
      <c r="P9" s="241">
        <v>0</v>
      </c>
      <c r="Q9" s="241">
        <f>ROUND(E9*P9,2)</f>
        <v>0</v>
      </c>
      <c r="R9" s="243" t="s">
        <v>154</v>
      </c>
      <c r="S9" s="243" t="s">
        <v>155</v>
      </c>
      <c r="T9" s="244" t="s">
        <v>155</v>
      </c>
      <c r="U9" s="224">
        <v>0.35974</v>
      </c>
      <c r="V9" s="224">
        <f>ROUND(E9*U9,2)</f>
        <v>2.88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1" t="s">
        <v>159</v>
      </c>
      <c r="D10" s="246"/>
      <c r="E10" s="246"/>
      <c r="F10" s="246"/>
      <c r="G10" s="246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160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5" t="str">
        <f>C10</f>
        <v>jakoukoliv maltou, z pomocného pracovního lešení o výšce podlahy do 1900 mm a pro zatížení do 1,5 kPa,</v>
      </c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1"/>
      <c r="B11" s="222"/>
      <c r="C11" s="252" t="s">
        <v>161</v>
      </c>
      <c r="D11" s="225"/>
      <c r="E11" s="226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4"/>
      <c r="AA11" s="214"/>
      <c r="AB11" s="214"/>
      <c r="AC11" s="214"/>
      <c r="AD11" s="214"/>
      <c r="AE11" s="214"/>
      <c r="AF11" s="214"/>
      <c r="AG11" s="214" t="s">
        <v>162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1"/>
      <c r="B12" s="222"/>
      <c r="C12" s="252" t="s">
        <v>163</v>
      </c>
      <c r="D12" s="225"/>
      <c r="E12" s="226">
        <v>8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162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2</v>
      </c>
      <c r="B13" s="239" t="s">
        <v>164</v>
      </c>
      <c r="C13" s="250" t="s">
        <v>165</v>
      </c>
      <c r="D13" s="240" t="s">
        <v>166</v>
      </c>
      <c r="E13" s="241">
        <v>24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2.5100000000000001E-3</v>
      </c>
      <c r="O13" s="241">
        <f>ROUND(E13*N13,2)</f>
        <v>0.06</v>
      </c>
      <c r="P13" s="241">
        <v>0</v>
      </c>
      <c r="Q13" s="241">
        <f>ROUND(E13*P13,2)</f>
        <v>0</v>
      </c>
      <c r="R13" s="243" t="s">
        <v>154</v>
      </c>
      <c r="S13" s="243" t="s">
        <v>155</v>
      </c>
      <c r="T13" s="244" t="s">
        <v>155</v>
      </c>
      <c r="U13" s="224">
        <v>0.18232999999999999</v>
      </c>
      <c r="V13" s="224">
        <f>ROUND(E13*U13,2)</f>
        <v>4.38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2" t="s">
        <v>161</v>
      </c>
      <c r="D14" s="225"/>
      <c r="E14" s="226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162</v>
      </c>
      <c r="AH14" s="214">
        <v>0</v>
      </c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3" x14ac:dyDescent="0.2">
      <c r="A15" s="221"/>
      <c r="B15" s="222"/>
      <c r="C15" s="252" t="s">
        <v>167</v>
      </c>
      <c r="D15" s="225"/>
      <c r="E15" s="226">
        <v>24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4"/>
      <c r="AA15" s="214"/>
      <c r="AB15" s="214"/>
      <c r="AC15" s="214"/>
      <c r="AD15" s="214"/>
      <c r="AE15" s="214"/>
      <c r="AF15" s="214"/>
      <c r="AG15" s="214" t="s">
        <v>162</v>
      </c>
      <c r="AH15" s="214"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x14ac:dyDescent="0.2">
      <c r="A16" s="231" t="s">
        <v>149</v>
      </c>
      <c r="B16" s="232" t="s">
        <v>100</v>
      </c>
      <c r="C16" s="249" t="s">
        <v>101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4"/>
      <c r="O16" s="234">
        <f>SUM(O17:O24)</f>
        <v>0.01</v>
      </c>
      <c r="P16" s="234"/>
      <c r="Q16" s="234">
        <f>SUM(Q17:Q24)</f>
        <v>0</v>
      </c>
      <c r="R16" s="235"/>
      <c r="S16" s="235"/>
      <c r="T16" s="236"/>
      <c r="U16" s="230"/>
      <c r="V16" s="230">
        <f>SUM(V17:V24)</f>
        <v>67.760000000000005</v>
      </c>
      <c r="W16" s="230"/>
      <c r="X16" s="230"/>
      <c r="Y16" s="230"/>
      <c r="AG16" t="s">
        <v>150</v>
      </c>
    </row>
    <row r="17" spans="1:60" ht="56.25" outlineLevel="1" x14ac:dyDescent="0.2">
      <c r="A17" s="238">
        <v>3</v>
      </c>
      <c r="B17" s="239" t="s">
        <v>168</v>
      </c>
      <c r="C17" s="250" t="s">
        <v>169</v>
      </c>
      <c r="D17" s="240" t="s">
        <v>170</v>
      </c>
      <c r="E17" s="241">
        <v>220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4.0000000000000003E-5</v>
      </c>
      <c r="O17" s="241">
        <f>ROUND(E17*N17,2)</f>
        <v>0.01</v>
      </c>
      <c r="P17" s="241">
        <v>0</v>
      </c>
      <c r="Q17" s="241">
        <f>ROUND(E17*P17,2)</f>
        <v>0</v>
      </c>
      <c r="R17" s="243" t="s">
        <v>171</v>
      </c>
      <c r="S17" s="243" t="s">
        <v>155</v>
      </c>
      <c r="T17" s="244" t="s">
        <v>155</v>
      </c>
      <c r="U17" s="224">
        <v>0.308</v>
      </c>
      <c r="V17" s="224">
        <f>ROUND(E17*U17,2)</f>
        <v>67.760000000000005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2" t="s">
        <v>161</v>
      </c>
      <c r="D18" s="225"/>
      <c r="E18" s="226"/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162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1"/>
      <c r="B19" s="222"/>
      <c r="C19" s="252" t="s">
        <v>172</v>
      </c>
      <c r="D19" s="225"/>
      <c r="E19" s="226">
        <v>220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4"/>
      <c r="AA19" s="214"/>
      <c r="AB19" s="214"/>
      <c r="AC19" s="214"/>
      <c r="AD19" s="214"/>
      <c r="AE19" s="214"/>
      <c r="AF19" s="214"/>
      <c r="AG19" s="214" t="s">
        <v>162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38">
        <v>4</v>
      </c>
      <c r="B20" s="239" t="s">
        <v>173</v>
      </c>
      <c r="C20" s="250" t="s">
        <v>174</v>
      </c>
      <c r="D20" s="240" t="s">
        <v>153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12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/>
      <c r="S20" s="243" t="s">
        <v>175</v>
      </c>
      <c r="T20" s="244" t="s">
        <v>176</v>
      </c>
      <c r="U20" s="224">
        <v>0</v>
      </c>
      <c r="V20" s="224">
        <f>ROUND(E20*U20,2)</f>
        <v>0</v>
      </c>
      <c r="W20" s="224"/>
      <c r="X20" s="224" t="s">
        <v>156</v>
      </c>
      <c r="Y20" s="224" t="s">
        <v>157</v>
      </c>
      <c r="Z20" s="214"/>
      <c r="AA20" s="214"/>
      <c r="AB20" s="214"/>
      <c r="AC20" s="214"/>
      <c r="AD20" s="214"/>
      <c r="AE20" s="214"/>
      <c r="AF20" s="214"/>
      <c r="AG20" s="214" t="s">
        <v>158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1"/>
      <c r="B21" s="222"/>
      <c r="C21" s="253" t="s">
        <v>177</v>
      </c>
      <c r="D21" s="247"/>
      <c r="E21" s="247"/>
      <c r="F21" s="247"/>
      <c r="G21" s="24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4"/>
      <c r="AA21" s="214"/>
      <c r="AB21" s="214"/>
      <c r="AC21" s="214"/>
      <c r="AD21" s="214"/>
      <c r="AE21" s="214"/>
      <c r="AF21" s="214"/>
      <c r="AG21" s="214" t="s">
        <v>178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2" t="s">
        <v>179</v>
      </c>
      <c r="D22" s="225"/>
      <c r="E22" s="226"/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162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1"/>
      <c r="B23" s="222"/>
      <c r="C23" s="252" t="s">
        <v>180</v>
      </c>
      <c r="D23" s="225"/>
      <c r="E23" s="226"/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162</v>
      </c>
      <c r="AH23" s="214">
        <v>0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1"/>
      <c r="B24" s="222"/>
      <c r="C24" s="252" t="s">
        <v>181</v>
      </c>
      <c r="D24" s="225"/>
      <c r="E24" s="226">
        <v>1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162</v>
      </c>
      <c r="AH24" s="214">
        <v>0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1" t="s">
        <v>149</v>
      </c>
      <c r="B25" s="232" t="s">
        <v>102</v>
      </c>
      <c r="C25" s="249" t="s">
        <v>103</v>
      </c>
      <c r="D25" s="233"/>
      <c r="E25" s="234"/>
      <c r="F25" s="235"/>
      <c r="G25" s="235">
        <f>SUMIF(AG26:AG29,"&lt;&gt;NOR",G26:G29)</f>
        <v>0</v>
      </c>
      <c r="H25" s="235"/>
      <c r="I25" s="235">
        <f>SUM(I26:I29)</f>
        <v>0</v>
      </c>
      <c r="J25" s="235"/>
      <c r="K25" s="235">
        <f>SUM(K26:K29)</f>
        <v>0</v>
      </c>
      <c r="L25" s="235"/>
      <c r="M25" s="235">
        <f>SUM(M26:M29)</f>
        <v>0</v>
      </c>
      <c r="N25" s="234"/>
      <c r="O25" s="234">
        <f>SUM(O26:O29)</f>
        <v>0</v>
      </c>
      <c r="P25" s="234"/>
      <c r="Q25" s="234">
        <f>SUM(Q26:Q29)</f>
        <v>0</v>
      </c>
      <c r="R25" s="235"/>
      <c r="S25" s="235"/>
      <c r="T25" s="236"/>
      <c r="U25" s="230"/>
      <c r="V25" s="230">
        <f>SUM(V26:V29)</f>
        <v>0</v>
      </c>
      <c r="W25" s="230"/>
      <c r="X25" s="230"/>
      <c r="Y25" s="230"/>
      <c r="AG25" t="s">
        <v>150</v>
      </c>
    </row>
    <row r="26" spans="1:60" ht="22.5" outlineLevel="1" x14ac:dyDescent="0.2">
      <c r="A26" s="238">
        <v>5</v>
      </c>
      <c r="B26" s="239" t="s">
        <v>182</v>
      </c>
      <c r="C26" s="250" t="s">
        <v>183</v>
      </c>
      <c r="D26" s="240" t="s">
        <v>153</v>
      </c>
      <c r="E26" s="241">
        <v>1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175</v>
      </c>
      <c r="T26" s="244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2" t="s">
        <v>179</v>
      </c>
      <c r="D27" s="225"/>
      <c r="E27" s="226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162</v>
      </c>
      <c r="AH27" s="214"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3" x14ac:dyDescent="0.2">
      <c r="A28" s="221"/>
      <c r="B28" s="222"/>
      <c r="C28" s="252" t="s">
        <v>180</v>
      </c>
      <c r="D28" s="225"/>
      <c r="E28" s="226"/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162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1"/>
      <c r="B29" s="222"/>
      <c r="C29" s="252" t="s">
        <v>181</v>
      </c>
      <c r="D29" s="225"/>
      <c r="E29" s="226">
        <v>1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162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x14ac:dyDescent="0.2">
      <c r="A30" s="231" t="s">
        <v>149</v>
      </c>
      <c r="B30" s="232" t="s">
        <v>104</v>
      </c>
      <c r="C30" s="249" t="s">
        <v>105</v>
      </c>
      <c r="D30" s="233"/>
      <c r="E30" s="234"/>
      <c r="F30" s="235"/>
      <c r="G30" s="235">
        <f>SUMIF(AG31:AG35,"&lt;&gt;NOR",G31:G35)</f>
        <v>0</v>
      </c>
      <c r="H30" s="235"/>
      <c r="I30" s="235">
        <f>SUM(I31:I35)</f>
        <v>0</v>
      </c>
      <c r="J30" s="235"/>
      <c r="K30" s="235">
        <f>SUM(K31:K35)</f>
        <v>0</v>
      </c>
      <c r="L30" s="235"/>
      <c r="M30" s="235">
        <f>SUM(M31:M35)</f>
        <v>0</v>
      </c>
      <c r="N30" s="234"/>
      <c r="O30" s="234">
        <f>SUM(O31:O35)</f>
        <v>0</v>
      </c>
      <c r="P30" s="234"/>
      <c r="Q30" s="234">
        <f>SUM(Q31:Q35)</f>
        <v>0</v>
      </c>
      <c r="R30" s="235"/>
      <c r="S30" s="235"/>
      <c r="T30" s="236"/>
      <c r="U30" s="230"/>
      <c r="V30" s="230">
        <f>SUM(V31:V35)</f>
        <v>0.26</v>
      </c>
      <c r="W30" s="230"/>
      <c r="X30" s="230"/>
      <c r="Y30" s="230"/>
      <c r="AG30" t="s">
        <v>150</v>
      </c>
    </row>
    <row r="31" spans="1:60" ht="22.5" outlineLevel="1" x14ac:dyDescent="0.2">
      <c r="A31" s="238">
        <v>6</v>
      </c>
      <c r="B31" s="239" t="s">
        <v>184</v>
      </c>
      <c r="C31" s="250" t="s">
        <v>185</v>
      </c>
      <c r="D31" s="240" t="s">
        <v>186</v>
      </c>
      <c r="E31" s="241">
        <v>0.14000000000000001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154</v>
      </c>
      <c r="S31" s="243" t="s">
        <v>155</v>
      </c>
      <c r="T31" s="244" t="s">
        <v>155</v>
      </c>
      <c r="U31" s="224">
        <v>1.8919999999999999</v>
      </c>
      <c r="V31" s="224">
        <f>ROUND(E31*U31,2)</f>
        <v>0.26</v>
      </c>
      <c r="W31" s="224"/>
      <c r="X31" s="224" t="s">
        <v>187</v>
      </c>
      <c r="Y31" s="224" t="s">
        <v>157</v>
      </c>
      <c r="Z31" s="214"/>
      <c r="AA31" s="214"/>
      <c r="AB31" s="214"/>
      <c r="AC31" s="214"/>
      <c r="AD31" s="214"/>
      <c r="AE31" s="214"/>
      <c r="AF31" s="214"/>
      <c r="AG31" s="214" t="s">
        <v>188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1" t="s">
        <v>189</v>
      </c>
      <c r="D32" s="246"/>
      <c r="E32" s="246"/>
      <c r="F32" s="246"/>
      <c r="G32" s="246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160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2" t="s">
        <v>190</v>
      </c>
      <c r="D33" s="225"/>
      <c r="E33" s="226"/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162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1"/>
      <c r="B34" s="222"/>
      <c r="C34" s="252" t="s">
        <v>191</v>
      </c>
      <c r="D34" s="225"/>
      <c r="E34" s="226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162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1"/>
      <c r="B35" s="222"/>
      <c r="C35" s="252" t="s">
        <v>192</v>
      </c>
      <c r="D35" s="225"/>
      <c r="E35" s="226">
        <v>0.14000000000000001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4"/>
      <c r="AA35" s="214"/>
      <c r="AB35" s="214"/>
      <c r="AC35" s="214"/>
      <c r="AD35" s="214"/>
      <c r="AE35" s="214"/>
      <c r="AF35" s="214"/>
      <c r="AG35" s="214" t="s">
        <v>162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149</v>
      </c>
      <c r="B36" s="232" t="s">
        <v>106</v>
      </c>
      <c r="C36" s="249" t="s">
        <v>107</v>
      </c>
      <c r="D36" s="233"/>
      <c r="E36" s="234"/>
      <c r="F36" s="235"/>
      <c r="G36" s="235">
        <f>SUMIF(AG37:AG41,"&lt;&gt;NOR",G37:G41)</f>
        <v>0</v>
      </c>
      <c r="H36" s="235"/>
      <c r="I36" s="235">
        <f>SUM(I37:I41)</f>
        <v>0</v>
      </c>
      <c r="J36" s="235"/>
      <c r="K36" s="235">
        <f>SUM(K37:K41)</f>
        <v>0</v>
      </c>
      <c r="L36" s="235"/>
      <c r="M36" s="235">
        <f>SUM(M37:M41)</f>
        <v>0</v>
      </c>
      <c r="N36" s="234"/>
      <c r="O36" s="234">
        <f>SUM(O37:O41)</f>
        <v>0.01</v>
      </c>
      <c r="P36" s="234"/>
      <c r="Q36" s="234">
        <f>SUM(Q37:Q41)</f>
        <v>0</v>
      </c>
      <c r="R36" s="235"/>
      <c r="S36" s="235"/>
      <c r="T36" s="236"/>
      <c r="U36" s="230"/>
      <c r="V36" s="230">
        <f>SUM(V37:V41)</f>
        <v>4.84</v>
      </c>
      <c r="W36" s="230"/>
      <c r="X36" s="230"/>
      <c r="Y36" s="230"/>
      <c r="AG36" t="s">
        <v>150</v>
      </c>
    </row>
    <row r="37" spans="1:60" outlineLevel="1" x14ac:dyDescent="0.2">
      <c r="A37" s="238">
        <v>7</v>
      </c>
      <c r="B37" s="239" t="s">
        <v>193</v>
      </c>
      <c r="C37" s="250" t="s">
        <v>194</v>
      </c>
      <c r="D37" s="240" t="s">
        <v>170</v>
      </c>
      <c r="E37" s="241">
        <v>36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12</v>
      </c>
      <c r="M37" s="243">
        <f>G37*(1+L37/100)</f>
        <v>0</v>
      </c>
      <c r="N37" s="241">
        <v>6.9999999999999994E-5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195</v>
      </c>
      <c r="S37" s="243" t="s">
        <v>155</v>
      </c>
      <c r="T37" s="244" t="s">
        <v>155</v>
      </c>
      <c r="U37" s="224">
        <v>3.2480000000000002E-2</v>
      </c>
      <c r="V37" s="224">
        <f>ROUND(E37*U37,2)</f>
        <v>1.17</v>
      </c>
      <c r="W37" s="224"/>
      <c r="X37" s="224" t="s">
        <v>156</v>
      </c>
      <c r="Y37" s="224" t="s">
        <v>157</v>
      </c>
      <c r="Z37" s="214"/>
      <c r="AA37" s="214"/>
      <c r="AB37" s="214"/>
      <c r="AC37" s="214"/>
      <c r="AD37" s="214"/>
      <c r="AE37" s="214"/>
      <c r="AF37" s="214"/>
      <c r="AG37" s="214" t="s">
        <v>158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1"/>
      <c r="B38" s="222"/>
      <c r="C38" s="252" t="s">
        <v>196</v>
      </c>
      <c r="D38" s="225"/>
      <c r="E38" s="226">
        <v>36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4"/>
      <c r="AA38" s="214"/>
      <c r="AB38" s="214"/>
      <c r="AC38" s="214"/>
      <c r="AD38" s="214"/>
      <c r="AE38" s="214"/>
      <c r="AF38" s="214"/>
      <c r="AG38" s="214" t="s">
        <v>162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8</v>
      </c>
      <c r="B39" s="239" t="s">
        <v>197</v>
      </c>
      <c r="C39" s="250" t="s">
        <v>198</v>
      </c>
      <c r="D39" s="240" t="s">
        <v>170</v>
      </c>
      <c r="E39" s="241">
        <v>36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1.4999999999999999E-4</v>
      </c>
      <c r="O39" s="241">
        <f>ROUND(E39*N39,2)</f>
        <v>0.01</v>
      </c>
      <c r="P39" s="241">
        <v>0</v>
      </c>
      <c r="Q39" s="241">
        <f>ROUND(E39*P39,2)</f>
        <v>0</v>
      </c>
      <c r="R39" s="243" t="s">
        <v>195</v>
      </c>
      <c r="S39" s="243" t="s">
        <v>155</v>
      </c>
      <c r="T39" s="244" t="s">
        <v>155</v>
      </c>
      <c r="U39" s="224">
        <v>0.10191</v>
      </c>
      <c r="V39" s="224">
        <f>ROUND(E39*U39,2)</f>
        <v>3.67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2" t="s">
        <v>161</v>
      </c>
      <c r="D40" s="225"/>
      <c r="E40" s="226"/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162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1"/>
      <c r="B41" s="222"/>
      <c r="C41" s="252" t="s">
        <v>199</v>
      </c>
      <c r="D41" s="225"/>
      <c r="E41" s="226">
        <v>36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162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x14ac:dyDescent="0.2">
      <c r="A42" s="231" t="s">
        <v>149</v>
      </c>
      <c r="B42" s="232" t="s">
        <v>118</v>
      </c>
      <c r="C42" s="249" t="s">
        <v>119</v>
      </c>
      <c r="D42" s="233"/>
      <c r="E42" s="234"/>
      <c r="F42" s="235"/>
      <c r="G42" s="235">
        <f>SUMIF(AG43:AG83,"&lt;&gt;NOR",G43:G83)</f>
        <v>0</v>
      </c>
      <c r="H42" s="235"/>
      <c r="I42" s="235">
        <f>SUM(I43:I83)</f>
        <v>0</v>
      </c>
      <c r="J42" s="235"/>
      <c r="K42" s="235">
        <f>SUM(K43:K83)</f>
        <v>0</v>
      </c>
      <c r="L42" s="235"/>
      <c r="M42" s="235">
        <f>SUM(M43:M83)</f>
        <v>0</v>
      </c>
      <c r="N42" s="234"/>
      <c r="O42" s="234">
        <f>SUM(O43:O83)</f>
        <v>0</v>
      </c>
      <c r="P42" s="234"/>
      <c r="Q42" s="234">
        <f>SUM(Q43:Q83)</f>
        <v>0</v>
      </c>
      <c r="R42" s="235"/>
      <c r="S42" s="235"/>
      <c r="T42" s="236"/>
      <c r="U42" s="230"/>
      <c r="V42" s="230">
        <f>SUM(V43:V83)</f>
        <v>0</v>
      </c>
      <c r="W42" s="230"/>
      <c r="X42" s="230"/>
      <c r="Y42" s="230"/>
      <c r="AG42" t="s">
        <v>150</v>
      </c>
    </row>
    <row r="43" spans="1:60" outlineLevel="1" x14ac:dyDescent="0.2">
      <c r="A43" s="238">
        <v>9</v>
      </c>
      <c r="B43" s="239" t="s">
        <v>200</v>
      </c>
      <c r="C43" s="250" t="s">
        <v>201</v>
      </c>
      <c r="D43" s="240" t="s">
        <v>153</v>
      </c>
      <c r="E43" s="241">
        <v>1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175</v>
      </c>
      <c r="T43" s="244" t="s">
        <v>176</v>
      </c>
      <c r="U43" s="224">
        <v>0</v>
      </c>
      <c r="V43" s="224">
        <f>ROUND(E43*U43,2)</f>
        <v>0</v>
      </c>
      <c r="W43" s="224"/>
      <c r="X43" s="224" t="s">
        <v>156</v>
      </c>
      <c r="Y43" s="224" t="s">
        <v>157</v>
      </c>
      <c r="Z43" s="214"/>
      <c r="AA43" s="214"/>
      <c r="AB43" s="214"/>
      <c r="AC43" s="214"/>
      <c r="AD43" s="214"/>
      <c r="AE43" s="214"/>
      <c r="AF43" s="214"/>
      <c r="AG43" s="214" t="s">
        <v>158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202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178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3" x14ac:dyDescent="0.2">
      <c r="A45" s="221"/>
      <c r="B45" s="222"/>
      <c r="C45" s="254" t="s">
        <v>203</v>
      </c>
      <c r="D45" s="248"/>
      <c r="E45" s="248"/>
      <c r="F45" s="248"/>
      <c r="G45" s="248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178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1"/>
      <c r="B46" s="222"/>
      <c r="C46" s="254" t="s">
        <v>204</v>
      </c>
      <c r="D46" s="248"/>
      <c r="E46" s="248"/>
      <c r="F46" s="248"/>
      <c r="G46" s="248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178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3" x14ac:dyDescent="0.2">
      <c r="A47" s="221"/>
      <c r="B47" s="222"/>
      <c r="C47" s="254" t="s">
        <v>205</v>
      </c>
      <c r="D47" s="248"/>
      <c r="E47" s="248"/>
      <c r="F47" s="248"/>
      <c r="G47" s="248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178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1"/>
      <c r="B48" s="222"/>
      <c r="C48" s="254" t="s">
        <v>206</v>
      </c>
      <c r="D48" s="248"/>
      <c r="E48" s="248"/>
      <c r="F48" s="248"/>
      <c r="G48" s="248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178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1"/>
      <c r="B49" s="222"/>
      <c r="C49" s="254" t="s">
        <v>207</v>
      </c>
      <c r="D49" s="248"/>
      <c r="E49" s="248"/>
      <c r="F49" s="248"/>
      <c r="G49" s="248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178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3" x14ac:dyDescent="0.2">
      <c r="A50" s="221"/>
      <c r="B50" s="222"/>
      <c r="C50" s="254" t="s">
        <v>208</v>
      </c>
      <c r="D50" s="248"/>
      <c r="E50" s="248"/>
      <c r="F50" s="248"/>
      <c r="G50" s="248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178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1"/>
      <c r="B51" s="222"/>
      <c r="C51" s="254" t="s">
        <v>209</v>
      </c>
      <c r="D51" s="248"/>
      <c r="E51" s="248"/>
      <c r="F51" s="248"/>
      <c r="G51" s="248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178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3" x14ac:dyDescent="0.2">
      <c r="A52" s="221"/>
      <c r="B52" s="222"/>
      <c r="C52" s="254" t="s">
        <v>210</v>
      </c>
      <c r="D52" s="248"/>
      <c r="E52" s="248"/>
      <c r="F52" s="248"/>
      <c r="G52" s="248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4"/>
      <c r="AA52" s="214"/>
      <c r="AB52" s="214"/>
      <c r="AC52" s="214"/>
      <c r="AD52" s="214"/>
      <c r="AE52" s="214"/>
      <c r="AF52" s="214"/>
      <c r="AG52" s="214" t="s">
        <v>178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1"/>
      <c r="B53" s="222"/>
      <c r="C53" s="254" t="s">
        <v>211</v>
      </c>
      <c r="D53" s="248"/>
      <c r="E53" s="248"/>
      <c r="F53" s="248"/>
      <c r="G53" s="248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178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3" x14ac:dyDescent="0.2">
      <c r="A54" s="221"/>
      <c r="B54" s="222"/>
      <c r="C54" s="254" t="s">
        <v>212</v>
      </c>
      <c r="D54" s="248"/>
      <c r="E54" s="248"/>
      <c r="F54" s="248"/>
      <c r="G54" s="248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178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1"/>
      <c r="B55" s="222"/>
      <c r="C55" s="254" t="s">
        <v>213</v>
      </c>
      <c r="D55" s="248"/>
      <c r="E55" s="248"/>
      <c r="F55" s="248"/>
      <c r="G55" s="248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178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3" x14ac:dyDescent="0.2">
      <c r="A56" s="221"/>
      <c r="B56" s="222"/>
      <c r="C56" s="254" t="s">
        <v>214</v>
      </c>
      <c r="D56" s="248"/>
      <c r="E56" s="248"/>
      <c r="F56" s="248"/>
      <c r="G56" s="248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178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ht="22.5" outlineLevel="3" x14ac:dyDescent="0.2">
      <c r="A57" s="221"/>
      <c r="B57" s="222"/>
      <c r="C57" s="254" t="s">
        <v>215</v>
      </c>
      <c r="D57" s="248"/>
      <c r="E57" s="248"/>
      <c r="F57" s="248"/>
      <c r="G57" s="248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178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45" t="str">
        <f>C57</f>
        <v>NEREZ KAZETA S KONTRASTNÍMI OVLÁDACÍMI TLAČÍTKY S BRAILLOVÝM PÍSMEM, DIGITÁLNÍ SIGNALIZACÍ POLOHY A SMĚRU JÍZDY A NOUZOVÝM OSVĚTLENÍM</v>
      </c>
      <c r="BB57" s="214"/>
      <c r="BC57" s="214"/>
      <c r="BD57" s="214"/>
      <c r="BE57" s="214"/>
      <c r="BF57" s="214"/>
      <c r="BG57" s="214"/>
      <c r="BH57" s="214"/>
    </row>
    <row r="58" spans="1:60" outlineLevel="3" x14ac:dyDescent="0.2">
      <c r="A58" s="221"/>
      <c r="B58" s="222"/>
      <c r="C58" s="254" t="s">
        <v>216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217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178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218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178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219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220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178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221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178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222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223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178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224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178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253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225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178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254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178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ht="22.5" outlineLevel="3" x14ac:dyDescent="0.2">
      <c r="A70" s="221"/>
      <c r="B70" s="222"/>
      <c r="C70" s="254" t="s">
        <v>255</v>
      </c>
      <c r="D70" s="248"/>
      <c r="E70" s="248"/>
      <c r="F70" s="248"/>
      <c r="G70" s="248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178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45" t="str">
        <f>C70</f>
        <v>· VÝTAH MUSÍ BÝT SCHOPEN PROVOZU PO STANOVENOU DOBU EVAKUACE A MUSÍ BÝT NAVRŽEN PODLE ČSN EN 81-1 NEBO ČSN EN 81-2 A BÝT OPATŘENY OCHRANOU, ŘÍZENÍM A SIGNALIZACÍ PODLE TÉTO NORMY.</v>
      </c>
      <c r="BB70" s="214"/>
      <c r="BC70" s="214"/>
      <c r="BD70" s="214"/>
      <c r="BE70" s="214"/>
      <c r="BF70" s="214"/>
      <c r="BG70" s="214"/>
      <c r="BH70" s="214"/>
    </row>
    <row r="71" spans="1:60" outlineLevel="3" x14ac:dyDescent="0.2">
      <c r="A71" s="221"/>
      <c r="B71" s="222"/>
      <c r="C71" s="254" t="s">
        <v>256</v>
      </c>
      <c r="D71" s="248"/>
      <c r="E71" s="248"/>
      <c r="F71" s="248"/>
      <c r="G71" s="248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178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ht="33.75" outlineLevel="3" x14ac:dyDescent="0.2">
      <c r="A72" s="221"/>
      <c r="B72" s="222"/>
      <c r="C72" s="254" t="s">
        <v>226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178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45" t="str">
        <f>C72</f>
        <v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v>
      </c>
      <c r="BB72" s="214"/>
      <c r="BC72" s="214"/>
      <c r="BD72" s="214"/>
      <c r="BE72" s="214"/>
      <c r="BF72" s="214"/>
      <c r="BG72" s="214"/>
      <c r="BH72" s="214"/>
    </row>
    <row r="73" spans="1:60" ht="22.5" outlineLevel="3" x14ac:dyDescent="0.2">
      <c r="A73" s="221"/>
      <c r="B73" s="222"/>
      <c r="C73" s="254" t="s">
        <v>257</v>
      </c>
      <c r="D73" s="248"/>
      <c r="E73" s="248"/>
      <c r="F73" s="248"/>
      <c r="G73" s="248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178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45" t="str">
        <f>C73</f>
        <v>· V PŘÍPADĚ OHROŽENÍ OBJEKTU POŽÁREM BUDE UMOŽNĚNO SJETÍ KLECE DO STANICE V 1.NP PŘIVOLÁNÍM POMOCÍ KLÍČOVÉHO SPÍNAČE.</v>
      </c>
      <c r="BB73" s="214"/>
      <c r="BC73" s="214"/>
      <c r="BD73" s="214"/>
      <c r="BE73" s="214"/>
      <c r="BF73" s="214"/>
      <c r="BG73" s="214"/>
      <c r="BH73" s="214"/>
    </row>
    <row r="74" spans="1:60" ht="22.5" outlineLevel="3" x14ac:dyDescent="0.2">
      <c r="A74" s="221"/>
      <c r="B74" s="222"/>
      <c r="C74" s="254" t="s">
        <v>258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45" t="str">
        <f>C74</f>
        <v>· VÝTAH MUSÍ BÝT VYŘAZEN Z NORMÁLNÍHO PROVOZU A BÝT PŘIPRAVEN PRO EVAKUACI POMOCÍ ZVLÁŠTNÍHO OVLÁDÁNÍ VÝTAHOVÉ KLECE.</v>
      </c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1"/>
      <c r="B75" s="222"/>
      <c r="C75" s="254" t="s">
        <v>259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178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260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178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ht="45" outlineLevel="3" x14ac:dyDescent="0.2">
      <c r="A77" s="221"/>
      <c r="B77" s="222"/>
      <c r="C77" s="254" t="s">
        <v>261</v>
      </c>
      <c r="D77" s="248"/>
      <c r="E77" s="248"/>
      <c r="F77" s="248"/>
      <c r="G77" s="248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178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45" t="str">
        <f>C77</f>
        <v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v>
      </c>
      <c r="BB77" s="214"/>
      <c r="BC77" s="214"/>
      <c r="BD77" s="214"/>
      <c r="BE77" s="214"/>
      <c r="BF77" s="214"/>
      <c r="BG77" s="214"/>
      <c r="BH77" s="214"/>
    </row>
    <row r="78" spans="1:60" ht="45" outlineLevel="3" x14ac:dyDescent="0.2">
      <c r="A78" s="221"/>
      <c r="B78" s="222"/>
      <c r="C78" s="254" t="s">
        <v>262</v>
      </c>
      <c r="D78" s="248"/>
      <c r="E78" s="248"/>
      <c r="F78" s="248"/>
      <c r="G78" s="248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178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45" t="str">
        <f>C78</f>
        <v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v>
      </c>
      <c r="BB78" s="214"/>
      <c r="BC78" s="214"/>
      <c r="BD78" s="214"/>
      <c r="BE78" s="214"/>
      <c r="BF78" s="214"/>
      <c r="BG78" s="214"/>
      <c r="BH78" s="214"/>
    </row>
    <row r="79" spans="1:60" outlineLevel="3" x14ac:dyDescent="0.2">
      <c r="A79" s="221"/>
      <c r="B79" s="222"/>
      <c r="C79" s="255" t="s">
        <v>227</v>
      </c>
      <c r="D79" s="227"/>
      <c r="E79" s="228"/>
      <c r="F79" s="229"/>
      <c r="G79" s="229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178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3" x14ac:dyDescent="0.2">
      <c r="A80" s="221"/>
      <c r="B80" s="222"/>
      <c r="C80" s="254" t="s">
        <v>228</v>
      </c>
      <c r="D80" s="248"/>
      <c r="E80" s="248"/>
      <c r="F80" s="248"/>
      <c r="G80" s="248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178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1"/>
      <c r="B81" s="222"/>
      <c r="C81" s="254" t="s">
        <v>229</v>
      </c>
      <c r="D81" s="248"/>
      <c r="E81" s="248"/>
      <c r="F81" s="248"/>
      <c r="G81" s="248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178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1"/>
      <c r="B82" s="222"/>
      <c r="C82" s="252" t="s">
        <v>230</v>
      </c>
      <c r="D82" s="225"/>
      <c r="E82" s="226"/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162</v>
      </c>
      <c r="AH82" s="214">
        <v>0</v>
      </c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3" x14ac:dyDescent="0.2">
      <c r="A83" s="221"/>
      <c r="B83" s="222"/>
      <c r="C83" s="252" t="s">
        <v>231</v>
      </c>
      <c r="D83" s="225"/>
      <c r="E83" s="226">
        <v>1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162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x14ac:dyDescent="0.2">
      <c r="A84" s="231" t="s">
        <v>149</v>
      </c>
      <c r="B84" s="232" t="s">
        <v>120</v>
      </c>
      <c r="C84" s="249" t="s">
        <v>27</v>
      </c>
      <c r="D84" s="233"/>
      <c r="E84" s="234"/>
      <c r="F84" s="235"/>
      <c r="G84" s="235">
        <f>SUMIF(AG85:AG88,"&lt;&gt;NOR",G85:G88)</f>
        <v>0</v>
      </c>
      <c r="H84" s="235"/>
      <c r="I84" s="235">
        <f>SUM(I85:I88)</f>
        <v>0</v>
      </c>
      <c r="J84" s="235"/>
      <c r="K84" s="235">
        <f>SUM(K85:K88)</f>
        <v>0</v>
      </c>
      <c r="L84" s="235"/>
      <c r="M84" s="235">
        <f>SUM(M85:M88)</f>
        <v>0</v>
      </c>
      <c r="N84" s="234"/>
      <c r="O84" s="234">
        <f>SUM(O85:O88)</f>
        <v>0</v>
      </c>
      <c r="P84" s="234"/>
      <c r="Q84" s="234">
        <f>SUM(Q85:Q88)</f>
        <v>0</v>
      </c>
      <c r="R84" s="235"/>
      <c r="S84" s="235"/>
      <c r="T84" s="236"/>
      <c r="U84" s="230"/>
      <c r="V84" s="230">
        <f>SUM(V85:V88)</f>
        <v>0</v>
      </c>
      <c r="W84" s="230"/>
      <c r="X84" s="230"/>
      <c r="Y84" s="230"/>
      <c r="AG84" t="s">
        <v>150</v>
      </c>
    </row>
    <row r="85" spans="1:60" outlineLevel="1" x14ac:dyDescent="0.2">
      <c r="A85" s="238">
        <v>10</v>
      </c>
      <c r="B85" s="239" t="s">
        <v>232</v>
      </c>
      <c r="C85" s="250" t="s">
        <v>233</v>
      </c>
      <c r="D85" s="240" t="s">
        <v>234</v>
      </c>
      <c r="E85" s="241">
        <v>1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12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155</v>
      </c>
      <c r="T85" s="244" t="s">
        <v>176</v>
      </c>
      <c r="U85" s="224">
        <v>0</v>
      </c>
      <c r="V85" s="224">
        <f>ROUND(E85*U85,2)</f>
        <v>0</v>
      </c>
      <c r="W85" s="224"/>
      <c r="X85" s="224" t="s">
        <v>235</v>
      </c>
      <c r="Y85" s="224" t="s">
        <v>157</v>
      </c>
      <c r="Z85" s="214"/>
      <c r="AA85" s="214"/>
      <c r="AB85" s="214"/>
      <c r="AC85" s="214"/>
      <c r="AD85" s="214"/>
      <c r="AE85" s="214"/>
      <c r="AF85" s="214"/>
      <c r="AG85" s="214" t="s">
        <v>236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1"/>
      <c r="B86" s="222"/>
      <c r="C86" s="253" t="s">
        <v>237</v>
      </c>
      <c r="D86" s="247"/>
      <c r="E86" s="247"/>
      <c r="F86" s="247"/>
      <c r="G86" s="247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4"/>
      <c r="AA86" s="214"/>
      <c r="AB86" s="214"/>
      <c r="AC86" s="214"/>
      <c r="AD86" s="214"/>
      <c r="AE86" s="214"/>
      <c r="AF86" s="214"/>
      <c r="AG86" s="214" t="s">
        <v>178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38">
        <v>11</v>
      </c>
      <c r="B87" s="239" t="s">
        <v>238</v>
      </c>
      <c r="C87" s="250" t="s">
        <v>239</v>
      </c>
      <c r="D87" s="240" t="s">
        <v>234</v>
      </c>
      <c r="E87" s="241">
        <v>1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12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155</v>
      </c>
      <c r="T87" s="244" t="s">
        <v>176</v>
      </c>
      <c r="U87" s="224">
        <v>0</v>
      </c>
      <c r="V87" s="224">
        <f>ROUND(E87*U87,2)</f>
        <v>0</v>
      </c>
      <c r="W87" s="224"/>
      <c r="X87" s="224" t="s">
        <v>235</v>
      </c>
      <c r="Y87" s="224" t="s">
        <v>157</v>
      </c>
      <c r="Z87" s="214"/>
      <c r="AA87" s="214"/>
      <c r="AB87" s="214"/>
      <c r="AC87" s="214"/>
      <c r="AD87" s="214"/>
      <c r="AE87" s="214"/>
      <c r="AF87" s="214"/>
      <c r="AG87" s="214" t="s">
        <v>240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ht="22.5" outlineLevel="2" x14ac:dyDescent="0.2">
      <c r="A88" s="221"/>
      <c r="B88" s="222"/>
      <c r="C88" s="253" t="s">
        <v>241</v>
      </c>
      <c r="D88" s="247"/>
      <c r="E88" s="247"/>
      <c r="F88" s="247"/>
      <c r="G88" s="247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4"/>
      <c r="AA88" s="214"/>
      <c r="AB88" s="214"/>
      <c r="AC88" s="214"/>
      <c r="AD88" s="214"/>
      <c r="AE88" s="214"/>
      <c r="AF88" s="214"/>
      <c r="AG88" s="214" t="s">
        <v>178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45" t="str">
        <f>C88</f>
        <v>Náklady na ztížené provádění stavebních prací v důsledku nepřerušeného provozu na staveništi nebo v případech nepřerušeného provozu v objektech v nichž se stavební práce provádí.</v>
      </c>
      <c r="BB88" s="214"/>
      <c r="BC88" s="214"/>
      <c r="BD88" s="214"/>
      <c r="BE88" s="214"/>
      <c r="BF88" s="214"/>
      <c r="BG88" s="214"/>
      <c r="BH88" s="214"/>
    </row>
    <row r="89" spans="1:60" x14ac:dyDescent="0.2">
      <c r="A89" s="231" t="s">
        <v>149</v>
      </c>
      <c r="B89" s="232" t="s">
        <v>121</v>
      </c>
      <c r="C89" s="249" t="s">
        <v>28</v>
      </c>
      <c r="D89" s="233"/>
      <c r="E89" s="234"/>
      <c r="F89" s="235"/>
      <c r="G89" s="235">
        <f>SUMIF(AG90:AG96,"&lt;&gt;NOR",G90:G96)</f>
        <v>0</v>
      </c>
      <c r="H89" s="235"/>
      <c r="I89" s="235">
        <f>SUM(I90:I96)</f>
        <v>0</v>
      </c>
      <c r="J89" s="235"/>
      <c r="K89" s="235">
        <f>SUM(K90:K96)</f>
        <v>0</v>
      </c>
      <c r="L89" s="235"/>
      <c r="M89" s="235">
        <f>SUM(M90:M96)</f>
        <v>0</v>
      </c>
      <c r="N89" s="234"/>
      <c r="O89" s="234">
        <f>SUM(O90:O96)</f>
        <v>0</v>
      </c>
      <c r="P89" s="234"/>
      <c r="Q89" s="234">
        <f>SUM(Q90:Q96)</f>
        <v>0</v>
      </c>
      <c r="R89" s="235"/>
      <c r="S89" s="235"/>
      <c r="T89" s="236"/>
      <c r="U89" s="230"/>
      <c r="V89" s="230">
        <f>SUM(V90:V96)</f>
        <v>0</v>
      </c>
      <c r="W89" s="230"/>
      <c r="X89" s="230"/>
      <c r="Y89" s="230"/>
      <c r="AG89" t="s">
        <v>150</v>
      </c>
    </row>
    <row r="90" spans="1:60" outlineLevel="1" x14ac:dyDescent="0.2">
      <c r="A90" s="238">
        <v>12</v>
      </c>
      <c r="B90" s="239" t="s">
        <v>242</v>
      </c>
      <c r="C90" s="250" t="s">
        <v>243</v>
      </c>
      <c r="D90" s="240" t="s">
        <v>234</v>
      </c>
      <c r="E90" s="241">
        <v>1</v>
      </c>
      <c r="F90" s="242"/>
      <c r="G90" s="243">
        <f>ROUND(E90*F90,2)</f>
        <v>0</v>
      </c>
      <c r="H90" s="242"/>
      <c r="I90" s="243">
        <f>ROUND(E90*H90,2)</f>
        <v>0</v>
      </c>
      <c r="J90" s="242"/>
      <c r="K90" s="243">
        <f>ROUND(E90*J90,2)</f>
        <v>0</v>
      </c>
      <c r="L90" s="243">
        <v>12</v>
      </c>
      <c r="M90" s="243">
        <f>G90*(1+L90/100)</f>
        <v>0</v>
      </c>
      <c r="N90" s="241">
        <v>0</v>
      </c>
      <c r="O90" s="241">
        <f>ROUND(E90*N90,2)</f>
        <v>0</v>
      </c>
      <c r="P90" s="241">
        <v>0</v>
      </c>
      <c r="Q90" s="241">
        <f>ROUND(E90*P90,2)</f>
        <v>0</v>
      </c>
      <c r="R90" s="243"/>
      <c r="S90" s="243" t="s">
        <v>155</v>
      </c>
      <c r="T90" s="244" t="s">
        <v>176</v>
      </c>
      <c r="U90" s="224">
        <v>0</v>
      </c>
      <c r="V90" s="224">
        <f>ROUND(E90*U90,2)</f>
        <v>0</v>
      </c>
      <c r="W90" s="224"/>
      <c r="X90" s="224" t="s">
        <v>235</v>
      </c>
      <c r="Y90" s="224" t="s">
        <v>157</v>
      </c>
      <c r="Z90" s="214"/>
      <c r="AA90" s="214"/>
      <c r="AB90" s="214"/>
      <c r="AC90" s="214"/>
      <c r="AD90" s="214"/>
      <c r="AE90" s="214"/>
      <c r="AF90" s="214"/>
      <c r="AG90" s="214" t="s">
        <v>236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2" x14ac:dyDescent="0.2">
      <c r="A91" s="221"/>
      <c r="B91" s="222"/>
      <c r="C91" s="253" t="s">
        <v>244</v>
      </c>
      <c r="D91" s="247"/>
      <c r="E91" s="247"/>
      <c r="F91" s="247"/>
      <c r="G91" s="247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4"/>
      <c r="AA91" s="214"/>
      <c r="AB91" s="214"/>
      <c r="AC91" s="214"/>
      <c r="AD91" s="214"/>
      <c r="AE91" s="214"/>
      <c r="AF91" s="214"/>
      <c r="AG91" s="214" t="s">
        <v>178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38">
        <v>13</v>
      </c>
      <c r="B92" s="239" t="s">
        <v>245</v>
      </c>
      <c r="C92" s="250" t="s">
        <v>246</v>
      </c>
      <c r="D92" s="240" t="s">
        <v>234</v>
      </c>
      <c r="E92" s="241">
        <v>1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12</v>
      </c>
      <c r="M92" s="243">
        <f>G92*(1+L92/100)</f>
        <v>0</v>
      </c>
      <c r="N92" s="241">
        <v>0</v>
      </c>
      <c r="O92" s="241">
        <f>ROUND(E92*N92,2)</f>
        <v>0</v>
      </c>
      <c r="P92" s="241">
        <v>0</v>
      </c>
      <c r="Q92" s="241">
        <f>ROUND(E92*P92,2)</f>
        <v>0</v>
      </c>
      <c r="R92" s="243"/>
      <c r="S92" s="243" t="s">
        <v>155</v>
      </c>
      <c r="T92" s="244" t="s">
        <v>176</v>
      </c>
      <c r="U92" s="224">
        <v>0</v>
      </c>
      <c r="V92" s="224">
        <f>ROUND(E92*U92,2)</f>
        <v>0</v>
      </c>
      <c r="W92" s="224"/>
      <c r="X92" s="224" t="s">
        <v>235</v>
      </c>
      <c r="Y92" s="224" t="s">
        <v>157</v>
      </c>
      <c r="Z92" s="214"/>
      <c r="AA92" s="214"/>
      <c r="AB92" s="214"/>
      <c r="AC92" s="214"/>
      <c r="AD92" s="214"/>
      <c r="AE92" s="214"/>
      <c r="AF92" s="214"/>
      <c r="AG92" s="214" t="s">
        <v>236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ht="33.75" outlineLevel="2" x14ac:dyDescent="0.2">
      <c r="A93" s="221"/>
      <c r="B93" s="222"/>
      <c r="C93" s="253" t="s">
        <v>247</v>
      </c>
      <c r="D93" s="247"/>
      <c r="E93" s="247"/>
      <c r="F93" s="247"/>
      <c r="G93" s="247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178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45" t="str">
        <f>C93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93" s="214"/>
      <c r="BC93" s="214"/>
      <c r="BD93" s="214"/>
      <c r="BE93" s="214"/>
      <c r="BF93" s="214"/>
      <c r="BG93" s="214"/>
      <c r="BH93" s="214"/>
    </row>
    <row r="94" spans="1:60" ht="22.5" outlineLevel="3" x14ac:dyDescent="0.2">
      <c r="A94" s="221"/>
      <c r="B94" s="222"/>
      <c r="C94" s="254" t="s">
        <v>248</v>
      </c>
      <c r="D94" s="248"/>
      <c r="E94" s="248"/>
      <c r="F94" s="248"/>
      <c r="G94" s="248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178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45" t="str">
        <f>C94</f>
        <v>Provoz pro pěší bude zajištěn provizorními lávkami. Výkopy na volných a neohrazených pozemcích budou opatřeny ochranným zábradlím tak, aby bylo zabráněno pádu cizích osob do výkopu. Zábradlí bude zřetelně označeno případně osvíceno.</v>
      </c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38">
        <v>14</v>
      </c>
      <c r="B95" s="239" t="s">
        <v>249</v>
      </c>
      <c r="C95" s="250" t="s">
        <v>250</v>
      </c>
      <c r="D95" s="240" t="s">
        <v>234</v>
      </c>
      <c r="E95" s="241">
        <v>1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12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155</v>
      </c>
      <c r="T95" s="244" t="s">
        <v>176</v>
      </c>
      <c r="U95" s="224">
        <v>0</v>
      </c>
      <c r="V95" s="224">
        <f>ROUND(E95*U95,2)</f>
        <v>0</v>
      </c>
      <c r="W95" s="224"/>
      <c r="X95" s="224" t="s">
        <v>235</v>
      </c>
      <c r="Y95" s="224" t="s">
        <v>157</v>
      </c>
      <c r="Z95" s="214"/>
      <c r="AA95" s="214"/>
      <c r="AB95" s="214"/>
      <c r="AC95" s="214"/>
      <c r="AD95" s="214"/>
      <c r="AE95" s="214"/>
      <c r="AF95" s="214"/>
      <c r="AG95" s="214" t="s">
        <v>236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2" x14ac:dyDescent="0.2">
      <c r="A96" s="221"/>
      <c r="B96" s="222"/>
      <c r="C96" s="253" t="s">
        <v>251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178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45" t="str">
        <f>C96</f>
        <v>Náklady zhotovitele, které vzniknou v souvislosti s povinnostmi zhotovitele při předání a převzetí díla.</v>
      </c>
      <c r="BB96" s="214"/>
      <c r="BC96" s="214"/>
      <c r="BD96" s="214"/>
      <c r="BE96" s="214"/>
      <c r="BF96" s="214"/>
      <c r="BG96" s="214"/>
      <c r="BH96" s="214"/>
    </row>
    <row r="97" spans="1:33" x14ac:dyDescent="0.2">
      <c r="A97" s="3"/>
      <c r="B97" s="4"/>
      <c r="C97" s="25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135</v>
      </c>
    </row>
    <row r="98" spans="1:33" x14ac:dyDescent="0.2">
      <c r="A98" s="217"/>
      <c r="B98" s="218" t="s">
        <v>29</v>
      </c>
      <c r="C98" s="257"/>
      <c r="D98" s="219"/>
      <c r="E98" s="220"/>
      <c r="F98" s="220"/>
      <c r="G98" s="237">
        <f>G8+G16+G25+G30+G36+G42+G84+G89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252</v>
      </c>
    </row>
    <row r="99" spans="1:33" x14ac:dyDescent="0.2">
      <c r="C99" s="258"/>
      <c r="D99" s="10"/>
      <c r="AG99" t="s">
        <v>263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P1qbT85tPTAlT1kINJq2d2HPgXuef3FcsRF7gRqaTcO805ex5e/WitoRHXglOyMhAQSBWyatwaf65lVPGZk0A==" saltValue="8LJ58e5vOeZkulMgkFwYGw==" spinCount="100000" sheet="1" formatRows="0"/>
  <mergeCells count="50">
    <mergeCell ref="C94:G94"/>
    <mergeCell ref="C96:G96"/>
    <mergeCell ref="C80:G80"/>
    <mergeCell ref="C81:G81"/>
    <mergeCell ref="C86:G86"/>
    <mergeCell ref="C88:G88"/>
    <mergeCell ref="C91:G91"/>
    <mergeCell ref="C93:G93"/>
    <mergeCell ref="C73:G73"/>
    <mergeCell ref="C74:G74"/>
    <mergeCell ref="C75:G75"/>
    <mergeCell ref="C76:G76"/>
    <mergeCell ref="C77:G77"/>
    <mergeCell ref="C78:G78"/>
    <mergeCell ref="C67:G67"/>
    <mergeCell ref="C68:G68"/>
    <mergeCell ref="C69:G69"/>
    <mergeCell ref="C70:G70"/>
    <mergeCell ref="C71:G71"/>
    <mergeCell ref="C72:G72"/>
    <mergeCell ref="C61:G61"/>
    <mergeCell ref="C62:G62"/>
    <mergeCell ref="C63:G63"/>
    <mergeCell ref="C64:G64"/>
    <mergeCell ref="C65:G65"/>
    <mergeCell ref="C66:G66"/>
    <mergeCell ref="C55:G55"/>
    <mergeCell ref="C56:G56"/>
    <mergeCell ref="C57:G57"/>
    <mergeCell ref="C58:G58"/>
    <mergeCell ref="C59:G59"/>
    <mergeCell ref="C60:G60"/>
    <mergeCell ref="C49:G49"/>
    <mergeCell ref="C50:G50"/>
    <mergeCell ref="C51:G51"/>
    <mergeCell ref="C52:G52"/>
    <mergeCell ref="C53:G53"/>
    <mergeCell ref="C54:G54"/>
    <mergeCell ref="C32:G32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64015-1D03-48AC-BF2B-6E5EC48B267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57</v>
      </c>
      <c r="C4" s="206" t="s">
        <v>58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98</v>
      </c>
      <c r="C8" s="249" t="s">
        <v>99</v>
      </c>
      <c r="D8" s="233"/>
      <c r="E8" s="234"/>
      <c r="F8" s="235"/>
      <c r="G8" s="235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0.13</v>
      </c>
      <c r="P8" s="234"/>
      <c r="Q8" s="234">
        <f>SUM(Q9:Q15)</f>
        <v>0</v>
      </c>
      <c r="R8" s="235"/>
      <c r="S8" s="235"/>
      <c r="T8" s="236"/>
      <c r="U8" s="230"/>
      <c r="V8" s="230">
        <f>SUM(V9:V15)</f>
        <v>7.3999999999999995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151</v>
      </c>
      <c r="C9" s="250" t="s">
        <v>152</v>
      </c>
      <c r="D9" s="240" t="s">
        <v>153</v>
      </c>
      <c r="E9" s="241">
        <v>8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8.8699999999999994E-3</v>
      </c>
      <c r="O9" s="241">
        <f>ROUND(E9*N9,2)</f>
        <v>7.0000000000000007E-2</v>
      </c>
      <c r="P9" s="241">
        <v>0</v>
      </c>
      <c r="Q9" s="241">
        <f>ROUND(E9*P9,2)</f>
        <v>0</v>
      </c>
      <c r="R9" s="243" t="s">
        <v>154</v>
      </c>
      <c r="S9" s="243" t="s">
        <v>155</v>
      </c>
      <c r="T9" s="244" t="s">
        <v>155</v>
      </c>
      <c r="U9" s="224">
        <v>0.35974</v>
      </c>
      <c r="V9" s="224">
        <f>ROUND(E9*U9,2)</f>
        <v>2.88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1" t="s">
        <v>159</v>
      </c>
      <c r="D10" s="246"/>
      <c r="E10" s="246"/>
      <c r="F10" s="246"/>
      <c r="G10" s="246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160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5" t="str">
        <f>C10</f>
        <v>jakoukoliv maltou, z pomocného pracovního lešení o výšce podlahy do 1900 mm a pro zatížení do 1,5 kPa,</v>
      </c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1"/>
      <c r="B11" s="222"/>
      <c r="C11" s="252" t="s">
        <v>161</v>
      </c>
      <c r="D11" s="225"/>
      <c r="E11" s="226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4"/>
      <c r="AA11" s="214"/>
      <c r="AB11" s="214"/>
      <c r="AC11" s="214"/>
      <c r="AD11" s="214"/>
      <c r="AE11" s="214"/>
      <c r="AF11" s="214"/>
      <c r="AG11" s="214" t="s">
        <v>162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1"/>
      <c r="B12" s="222"/>
      <c r="C12" s="252" t="s">
        <v>163</v>
      </c>
      <c r="D12" s="225"/>
      <c r="E12" s="226">
        <v>8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162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2</v>
      </c>
      <c r="B13" s="239" t="s">
        <v>164</v>
      </c>
      <c r="C13" s="250" t="s">
        <v>165</v>
      </c>
      <c r="D13" s="240" t="s">
        <v>166</v>
      </c>
      <c r="E13" s="241">
        <v>24.8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2.5100000000000001E-3</v>
      </c>
      <c r="O13" s="241">
        <f>ROUND(E13*N13,2)</f>
        <v>0.06</v>
      </c>
      <c r="P13" s="241">
        <v>0</v>
      </c>
      <c r="Q13" s="241">
        <f>ROUND(E13*P13,2)</f>
        <v>0</v>
      </c>
      <c r="R13" s="243" t="s">
        <v>154</v>
      </c>
      <c r="S13" s="243" t="s">
        <v>155</v>
      </c>
      <c r="T13" s="244" t="s">
        <v>155</v>
      </c>
      <c r="U13" s="224">
        <v>0.18232999999999999</v>
      </c>
      <c r="V13" s="224">
        <f>ROUND(E13*U13,2)</f>
        <v>4.5199999999999996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2" t="s">
        <v>161</v>
      </c>
      <c r="D14" s="225"/>
      <c r="E14" s="226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162</v>
      </c>
      <c r="AH14" s="214">
        <v>0</v>
      </c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3" x14ac:dyDescent="0.2">
      <c r="A15" s="221"/>
      <c r="B15" s="222"/>
      <c r="C15" s="252" t="s">
        <v>264</v>
      </c>
      <c r="D15" s="225"/>
      <c r="E15" s="226">
        <v>24.8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4"/>
      <c r="AA15" s="214"/>
      <c r="AB15" s="214"/>
      <c r="AC15" s="214"/>
      <c r="AD15" s="214"/>
      <c r="AE15" s="214"/>
      <c r="AF15" s="214"/>
      <c r="AG15" s="214" t="s">
        <v>162</v>
      </c>
      <c r="AH15" s="214"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x14ac:dyDescent="0.2">
      <c r="A16" s="231" t="s">
        <v>149</v>
      </c>
      <c r="B16" s="232" t="s">
        <v>100</v>
      </c>
      <c r="C16" s="249" t="s">
        <v>101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4"/>
      <c r="O16" s="234">
        <f>SUM(O17:O24)</f>
        <v>0.01</v>
      </c>
      <c r="P16" s="234"/>
      <c r="Q16" s="234">
        <f>SUM(Q17:Q24)</f>
        <v>0</v>
      </c>
      <c r="R16" s="235"/>
      <c r="S16" s="235"/>
      <c r="T16" s="236"/>
      <c r="U16" s="230"/>
      <c r="V16" s="230">
        <f>SUM(V17:V24)</f>
        <v>67.760000000000005</v>
      </c>
      <c r="W16" s="230"/>
      <c r="X16" s="230"/>
      <c r="Y16" s="230"/>
      <c r="AG16" t="s">
        <v>150</v>
      </c>
    </row>
    <row r="17" spans="1:60" ht="56.25" outlineLevel="1" x14ac:dyDescent="0.2">
      <c r="A17" s="238">
        <v>3</v>
      </c>
      <c r="B17" s="239" t="s">
        <v>168</v>
      </c>
      <c r="C17" s="250" t="s">
        <v>169</v>
      </c>
      <c r="D17" s="240" t="s">
        <v>170</v>
      </c>
      <c r="E17" s="241">
        <v>220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4.0000000000000003E-5</v>
      </c>
      <c r="O17" s="241">
        <f>ROUND(E17*N17,2)</f>
        <v>0.01</v>
      </c>
      <c r="P17" s="241">
        <v>0</v>
      </c>
      <c r="Q17" s="241">
        <f>ROUND(E17*P17,2)</f>
        <v>0</v>
      </c>
      <c r="R17" s="243" t="s">
        <v>171</v>
      </c>
      <c r="S17" s="243" t="s">
        <v>155</v>
      </c>
      <c r="T17" s="244" t="s">
        <v>155</v>
      </c>
      <c r="U17" s="224">
        <v>0.308</v>
      </c>
      <c r="V17" s="224">
        <f>ROUND(E17*U17,2)</f>
        <v>67.760000000000005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2" t="s">
        <v>161</v>
      </c>
      <c r="D18" s="225"/>
      <c r="E18" s="226"/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162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1"/>
      <c r="B19" s="222"/>
      <c r="C19" s="252" t="s">
        <v>172</v>
      </c>
      <c r="D19" s="225"/>
      <c r="E19" s="226">
        <v>220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4"/>
      <c r="AA19" s="214"/>
      <c r="AB19" s="214"/>
      <c r="AC19" s="214"/>
      <c r="AD19" s="214"/>
      <c r="AE19" s="214"/>
      <c r="AF19" s="214"/>
      <c r="AG19" s="214" t="s">
        <v>162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38">
        <v>4</v>
      </c>
      <c r="B20" s="239" t="s">
        <v>173</v>
      </c>
      <c r="C20" s="250" t="s">
        <v>265</v>
      </c>
      <c r="D20" s="240" t="s">
        <v>153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12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/>
      <c r="S20" s="243" t="s">
        <v>175</v>
      </c>
      <c r="T20" s="244" t="s">
        <v>176</v>
      </c>
      <c r="U20" s="224">
        <v>0</v>
      </c>
      <c r="V20" s="224">
        <f>ROUND(E20*U20,2)</f>
        <v>0</v>
      </c>
      <c r="W20" s="224"/>
      <c r="X20" s="224" t="s">
        <v>156</v>
      </c>
      <c r="Y20" s="224" t="s">
        <v>157</v>
      </c>
      <c r="Z20" s="214"/>
      <c r="AA20" s="214"/>
      <c r="AB20" s="214"/>
      <c r="AC20" s="214"/>
      <c r="AD20" s="214"/>
      <c r="AE20" s="214"/>
      <c r="AF20" s="214"/>
      <c r="AG20" s="214" t="s">
        <v>158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1"/>
      <c r="B21" s="222"/>
      <c r="C21" s="253" t="s">
        <v>177</v>
      </c>
      <c r="D21" s="247"/>
      <c r="E21" s="247"/>
      <c r="F21" s="247"/>
      <c r="G21" s="24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4"/>
      <c r="AA21" s="214"/>
      <c r="AB21" s="214"/>
      <c r="AC21" s="214"/>
      <c r="AD21" s="214"/>
      <c r="AE21" s="214"/>
      <c r="AF21" s="214"/>
      <c r="AG21" s="214" t="s">
        <v>178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2" t="s">
        <v>179</v>
      </c>
      <c r="D22" s="225"/>
      <c r="E22" s="226"/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162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1"/>
      <c r="B23" s="222"/>
      <c r="C23" s="252" t="s">
        <v>180</v>
      </c>
      <c r="D23" s="225"/>
      <c r="E23" s="226"/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162</v>
      </c>
      <c r="AH23" s="214">
        <v>0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1"/>
      <c r="B24" s="222"/>
      <c r="C24" s="252" t="s">
        <v>181</v>
      </c>
      <c r="D24" s="225"/>
      <c r="E24" s="226">
        <v>1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162</v>
      </c>
      <c r="AH24" s="214">
        <v>0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1" t="s">
        <v>149</v>
      </c>
      <c r="B25" s="232" t="s">
        <v>102</v>
      </c>
      <c r="C25" s="249" t="s">
        <v>103</v>
      </c>
      <c r="D25" s="233"/>
      <c r="E25" s="234"/>
      <c r="F25" s="235"/>
      <c r="G25" s="235">
        <f>SUMIF(AG26:AG29,"&lt;&gt;NOR",G26:G29)</f>
        <v>0</v>
      </c>
      <c r="H25" s="235"/>
      <c r="I25" s="235">
        <f>SUM(I26:I29)</f>
        <v>0</v>
      </c>
      <c r="J25" s="235"/>
      <c r="K25" s="235">
        <f>SUM(K26:K29)</f>
        <v>0</v>
      </c>
      <c r="L25" s="235"/>
      <c r="M25" s="235">
        <f>SUM(M26:M29)</f>
        <v>0</v>
      </c>
      <c r="N25" s="234"/>
      <c r="O25" s="234">
        <f>SUM(O26:O29)</f>
        <v>0</v>
      </c>
      <c r="P25" s="234"/>
      <c r="Q25" s="234">
        <f>SUM(Q26:Q29)</f>
        <v>0</v>
      </c>
      <c r="R25" s="235"/>
      <c r="S25" s="235"/>
      <c r="T25" s="236"/>
      <c r="U25" s="230"/>
      <c r="V25" s="230">
        <f>SUM(V26:V29)</f>
        <v>0</v>
      </c>
      <c r="W25" s="230"/>
      <c r="X25" s="230"/>
      <c r="Y25" s="230"/>
      <c r="AG25" t="s">
        <v>150</v>
      </c>
    </row>
    <row r="26" spans="1:60" ht="22.5" outlineLevel="1" x14ac:dyDescent="0.2">
      <c r="A26" s="238">
        <v>5</v>
      </c>
      <c r="B26" s="239" t="s">
        <v>182</v>
      </c>
      <c r="C26" s="250" t="s">
        <v>183</v>
      </c>
      <c r="D26" s="240" t="s">
        <v>153</v>
      </c>
      <c r="E26" s="241">
        <v>1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175</v>
      </c>
      <c r="T26" s="244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2" t="s">
        <v>179</v>
      </c>
      <c r="D27" s="225"/>
      <c r="E27" s="226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162</v>
      </c>
      <c r="AH27" s="214"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3" x14ac:dyDescent="0.2">
      <c r="A28" s="221"/>
      <c r="B28" s="222"/>
      <c r="C28" s="252" t="s">
        <v>180</v>
      </c>
      <c r="D28" s="225"/>
      <c r="E28" s="226"/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162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1"/>
      <c r="B29" s="222"/>
      <c r="C29" s="252" t="s">
        <v>181</v>
      </c>
      <c r="D29" s="225"/>
      <c r="E29" s="226">
        <v>1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162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x14ac:dyDescent="0.2">
      <c r="A30" s="231" t="s">
        <v>149</v>
      </c>
      <c r="B30" s="232" t="s">
        <v>104</v>
      </c>
      <c r="C30" s="249" t="s">
        <v>105</v>
      </c>
      <c r="D30" s="233"/>
      <c r="E30" s="234"/>
      <c r="F30" s="235"/>
      <c r="G30" s="235">
        <f>SUMIF(AG31:AG35,"&lt;&gt;NOR",G31:G35)</f>
        <v>0</v>
      </c>
      <c r="H30" s="235"/>
      <c r="I30" s="235">
        <f>SUM(I31:I35)</f>
        <v>0</v>
      </c>
      <c r="J30" s="235"/>
      <c r="K30" s="235">
        <f>SUM(K31:K35)</f>
        <v>0</v>
      </c>
      <c r="L30" s="235"/>
      <c r="M30" s="235">
        <f>SUM(M31:M35)</f>
        <v>0</v>
      </c>
      <c r="N30" s="234"/>
      <c r="O30" s="234">
        <f>SUM(O31:O35)</f>
        <v>0</v>
      </c>
      <c r="P30" s="234"/>
      <c r="Q30" s="234">
        <f>SUM(Q31:Q35)</f>
        <v>0</v>
      </c>
      <c r="R30" s="235"/>
      <c r="S30" s="235"/>
      <c r="T30" s="236"/>
      <c r="U30" s="230"/>
      <c r="V30" s="230">
        <f>SUM(V31:V35)</f>
        <v>0.27</v>
      </c>
      <c r="W30" s="230"/>
      <c r="X30" s="230"/>
      <c r="Y30" s="230"/>
      <c r="AG30" t="s">
        <v>150</v>
      </c>
    </row>
    <row r="31" spans="1:60" ht="22.5" outlineLevel="1" x14ac:dyDescent="0.2">
      <c r="A31" s="238">
        <v>6</v>
      </c>
      <c r="B31" s="239" t="s">
        <v>184</v>
      </c>
      <c r="C31" s="250" t="s">
        <v>185</v>
      </c>
      <c r="D31" s="240" t="s">
        <v>186</v>
      </c>
      <c r="E31" s="241">
        <v>0.14201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154</v>
      </c>
      <c r="S31" s="243" t="s">
        <v>155</v>
      </c>
      <c r="T31" s="244" t="s">
        <v>155</v>
      </c>
      <c r="U31" s="224">
        <v>1.8919999999999999</v>
      </c>
      <c r="V31" s="224">
        <f>ROUND(E31*U31,2)</f>
        <v>0.27</v>
      </c>
      <c r="W31" s="224"/>
      <c r="X31" s="224" t="s">
        <v>187</v>
      </c>
      <c r="Y31" s="224" t="s">
        <v>157</v>
      </c>
      <c r="Z31" s="214"/>
      <c r="AA31" s="214"/>
      <c r="AB31" s="214"/>
      <c r="AC31" s="214"/>
      <c r="AD31" s="214"/>
      <c r="AE31" s="214"/>
      <c r="AF31" s="214"/>
      <c r="AG31" s="214" t="s">
        <v>188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1" t="s">
        <v>189</v>
      </c>
      <c r="D32" s="246"/>
      <c r="E32" s="246"/>
      <c r="F32" s="246"/>
      <c r="G32" s="246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160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2" t="s">
        <v>190</v>
      </c>
      <c r="D33" s="225"/>
      <c r="E33" s="226"/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162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1"/>
      <c r="B34" s="222"/>
      <c r="C34" s="252" t="s">
        <v>191</v>
      </c>
      <c r="D34" s="225"/>
      <c r="E34" s="226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162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1"/>
      <c r="B35" s="222"/>
      <c r="C35" s="252" t="s">
        <v>266</v>
      </c>
      <c r="D35" s="225"/>
      <c r="E35" s="226">
        <v>0.14201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4"/>
      <c r="AA35" s="214"/>
      <c r="AB35" s="214"/>
      <c r="AC35" s="214"/>
      <c r="AD35" s="214"/>
      <c r="AE35" s="214"/>
      <c r="AF35" s="214"/>
      <c r="AG35" s="214" t="s">
        <v>162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149</v>
      </c>
      <c r="B36" s="232" t="s">
        <v>106</v>
      </c>
      <c r="C36" s="249" t="s">
        <v>107</v>
      </c>
      <c r="D36" s="233"/>
      <c r="E36" s="234"/>
      <c r="F36" s="235"/>
      <c r="G36" s="235">
        <f>SUMIF(AG37:AG41,"&lt;&gt;NOR",G37:G41)</f>
        <v>0</v>
      </c>
      <c r="H36" s="235"/>
      <c r="I36" s="235">
        <f>SUM(I37:I41)</f>
        <v>0</v>
      </c>
      <c r="J36" s="235"/>
      <c r="K36" s="235">
        <f>SUM(K37:K41)</f>
        <v>0</v>
      </c>
      <c r="L36" s="235"/>
      <c r="M36" s="235">
        <f>SUM(M37:M41)</f>
        <v>0</v>
      </c>
      <c r="N36" s="234"/>
      <c r="O36" s="234">
        <f>SUM(O37:O41)</f>
        <v>0.01</v>
      </c>
      <c r="P36" s="234"/>
      <c r="Q36" s="234">
        <f>SUM(Q37:Q41)</f>
        <v>0</v>
      </c>
      <c r="R36" s="235"/>
      <c r="S36" s="235"/>
      <c r="T36" s="236"/>
      <c r="U36" s="230"/>
      <c r="V36" s="230">
        <f>SUM(V37:V41)</f>
        <v>5</v>
      </c>
      <c r="W36" s="230"/>
      <c r="X36" s="230"/>
      <c r="Y36" s="230"/>
      <c r="AG36" t="s">
        <v>150</v>
      </c>
    </row>
    <row r="37" spans="1:60" outlineLevel="1" x14ac:dyDescent="0.2">
      <c r="A37" s="238">
        <v>7</v>
      </c>
      <c r="B37" s="239" t="s">
        <v>193</v>
      </c>
      <c r="C37" s="250" t="s">
        <v>194</v>
      </c>
      <c r="D37" s="240" t="s">
        <v>170</v>
      </c>
      <c r="E37" s="241">
        <v>37.200000000000003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12</v>
      </c>
      <c r="M37" s="243">
        <f>G37*(1+L37/100)</f>
        <v>0</v>
      </c>
      <c r="N37" s="241">
        <v>6.9999999999999994E-5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195</v>
      </c>
      <c r="S37" s="243" t="s">
        <v>155</v>
      </c>
      <c r="T37" s="244" t="s">
        <v>155</v>
      </c>
      <c r="U37" s="224">
        <v>3.2480000000000002E-2</v>
      </c>
      <c r="V37" s="224">
        <f>ROUND(E37*U37,2)</f>
        <v>1.21</v>
      </c>
      <c r="W37" s="224"/>
      <c r="X37" s="224" t="s">
        <v>156</v>
      </c>
      <c r="Y37" s="224" t="s">
        <v>157</v>
      </c>
      <c r="Z37" s="214"/>
      <c r="AA37" s="214"/>
      <c r="AB37" s="214"/>
      <c r="AC37" s="214"/>
      <c r="AD37" s="214"/>
      <c r="AE37" s="214"/>
      <c r="AF37" s="214"/>
      <c r="AG37" s="214" t="s">
        <v>158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1"/>
      <c r="B38" s="222"/>
      <c r="C38" s="252" t="s">
        <v>267</v>
      </c>
      <c r="D38" s="225"/>
      <c r="E38" s="226">
        <v>37.200000000000003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4"/>
      <c r="AA38" s="214"/>
      <c r="AB38" s="214"/>
      <c r="AC38" s="214"/>
      <c r="AD38" s="214"/>
      <c r="AE38" s="214"/>
      <c r="AF38" s="214"/>
      <c r="AG38" s="214" t="s">
        <v>162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8</v>
      </c>
      <c r="B39" s="239" t="s">
        <v>197</v>
      </c>
      <c r="C39" s="250" t="s">
        <v>198</v>
      </c>
      <c r="D39" s="240" t="s">
        <v>170</v>
      </c>
      <c r="E39" s="241">
        <v>37.200000000000003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1.4999999999999999E-4</v>
      </c>
      <c r="O39" s="241">
        <f>ROUND(E39*N39,2)</f>
        <v>0.01</v>
      </c>
      <c r="P39" s="241">
        <v>0</v>
      </c>
      <c r="Q39" s="241">
        <f>ROUND(E39*P39,2)</f>
        <v>0</v>
      </c>
      <c r="R39" s="243" t="s">
        <v>195</v>
      </c>
      <c r="S39" s="243" t="s">
        <v>155</v>
      </c>
      <c r="T39" s="244" t="s">
        <v>155</v>
      </c>
      <c r="U39" s="224">
        <v>0.10191</v>
      </c>
      <c r="V39" s="224">
        <f>ROUND(E39*U39,2)</f>
        <v>3.79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2" t="s">
        <v>161</v>
      </c>
      <c r="D40" s="225"/>
      <c r="E40" s="226"/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162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1"/>
      <c r="B41" s="222"/>
      <c r="C41" s="252" t="s">
        <v>268</v>
      </c>
      <c r="D41" s="225"/>
      <c r="E41" s="226">
        <v>37.200000000000003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162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x14ac:dyDescent="0.2">
      <c r="A42" s="231" t="s">
        <v>149</v>
      </c>
      <c r="B42" s="232" t="s">
        <v>118</v>
      </c>
      <c r="C42" s="249" t="s">
        <v>119</v>
      </c>
      <c r="D42" s="233"/>
      <c r="E42" s="234"/>
      <c r="F42" s="235"/>
      <c r="G42" s="235">
        <f>SUMIF(AG43:AG83,"&lt;&gt;NOR",G43:G83)</f>
        <v>0</v>
      </c>
      <c r="H42" s="235"/>
      <c r="I42" s="235">
        <f>SUM(I43:I83)</f>
        <v>0</v>
      </c>
      <c r="J42" s="235"/>
      <c r="K42" s="235">
        <f>SUM(K43:K83)</f>
        <v>0</v>
      </c>
      <c r="L42" s="235"/>
      <c r="M42" s="235">
        <f>SUM(M43:M83)</f>
        <v>0</v>
      </c>
      <c r="N42" s="234"/>
      <c r="O42" s="234">
        <f>SUM(O43:O83)</f>
        <v>0</v>
      </c>
      <c r="P42" s="234"/>
      <c r="Q42" s="234">
        <f>SUM(Q43:Q83)</f>
        <v>0</v>
      </c>
      <c r="R42" s="235"/>
      <c r="S42" s="235"/>
      <c r="T42" s="236"/>
      <c r="U42" s="230"/>
      <c r="V42" s="230">
        <f>SUM(V43:V83)</f>
        <v>0</v>
      </c>
      <c r="W42" s="230"/>
      <c r="X42" s="230"/>
      <c r="Y42" s="230"/>
      <c r="AG42" t="s">
        <v>150</v>
      </c>
    </row>
    <row r="43" spans="1:60" outlineLevel="1" x14ac:dyDescent="0.2">
      <c r="A43" s="238">
        <v>9</v>
      </c>
      <c r="B43" s="239" t="s">
        <v>200</v>
      </c>
      <c r="C43" s="250" t="s">
        <v>269</v>
      </c>
      <c r="D43" s="240" t="s">
        <v>153</v>
      </c>
      <c r="E43" s="241">
        <v>1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175</v>
      </c>
      <c r="T43" s="244" t="s">
        <v>176</v>
      </c>
      <c r="U43" s="224">
        <v>0</v>
      </c>
      <c r="V43" s="224">
        <f>ROUND(E43*U43,2)</f>
        <v>0</v>
      </c>
      <c r="W43" s="224"/>
      <c r="X43" s="224" t="s">
        <v>156</v>
      </c>
      <c r="Y43" s="224" t="s">
        <v>157</v>
      </c>
      <c r="Z43" s="214"/>
      <c r="AA43" s="214"/>
      <c r="AB43" s="214"/>
      <c r="AC43" s="214"/>
      <c r="AD43" s="214"/>
      <c r="AE43" s="214"/>
      <c r="AF43" s="214"/>
      <c r="AG43" s="214" t="s">
        <v>158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270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178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3" x14ac:dyDescent="0.2">
      <c r="A45" s="221"/>
      <c r="B45" s="222"/>
      <c r="C45" s="254" t="s">
        <v>203</v>
      </c>
      <c r="D45" s="248"/>
      <c r="E45" s="248"/>
      <c r="F45" s="248"/>
      <c r="G45" s="248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178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1"/>
      <c r="B46" s="222"/>
      <c r="C46" s="254" t="s">
        <v>204</v>
      </c>
      <c r="D46" s="248"/>
      <c r="E46" s="248"/>
      <c r="F46" s="248"/>
      <c r="G46" s="248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178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3" x14ac:dyDescent="0.2">
      <c r="A47" s="221"/>
      <c r="B47" s="222"/>
      <c r="C47" s="254" t="s">
        <v>205</v>
      </c>
      <c r="D47" s="248"/>
      <c r="E47" s="248"/>
      <c r="F47" s="248"/>
      <c r="G47" s="248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178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1"/>
      <c r="B48" s="222"/>
      <c r="C48" s="254" t="s">
        <v>206</v>
      </c>
      <c r="D48" s="248"/>
      <c r="E48" s="248"/>
      <c r="F48" s="248"/>
      <c r="G48" s="248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178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1"/>
      <c r="B49" s="222"/>
      <c r="C49" s="254" t="s">
        <v>207</v>
      </c>
      <c r="D49" s="248"/>
      <c r="E49" s="248"/>
      <c r="F49" s="248"/>
      <c r="G49" s="248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178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3" x14ac:dyDescent="0.2">
      <c r="A50" s="221"/>
      <c r="B50" s="222"/>
      <c r="C50" s="254" t="s">
        <v>208</v>
      </c>
      <c r="D50" s="248"/>
      <c r="E50" s="248"/>
      <c r="F50" s="248"/>
      <c r="G50" s="248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178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1"/>
      <c r="B51" s="222"/>
      <c r="C51" s="254" t="s">
        <v>209</v>
      </c>
      <c r="D51" s="248"/>
      <c r="E51" s="248"/>
      <c r="F51" s="248"/>
      <c r="G51" s="248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178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3" x14ac:dyDescent="0.2">
      <c r="A52" s="221"/>
      <c r="B52" s="222"/>
      <c r="C52" s="254" t="s">
        <v>210</v>
      </c>
      <c r="D52" s="248"/>
      <c r="E52" s="248"/>
      <c r="F52" s="248"/>
      <c r="G52" s="248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4"/>
      <c r="AA52" s="214"/>
      <c r="AB52" s="214"/>
      <c r="AC52" s="214"/>
      <c r="AD52" s="214"/>
      <c r="AE52" s="214"/>
      <c r="AF52" s="214"/>
      <c r="AG52" s="214" t="s">
        <v>178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1"/>
      <c r="B53" s="222"/>
      <c r="C53" s="254" t="s">
        <v>211</v>
      </c>
      <c r="D53" s="248"/>
      <c r="E53" s="248"/>
      <c r="F53" s="248"/>
      <c r="G53" s="248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178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3" x14ac:dyDescent="0.2">
      <c r="A54" s="221"/>
      <c r="B54" s="222"/>
      <c r="C54" s="254" t="s">
        <v>212</v>
      </c>
      <c r="D54" s="248"/>
      <c r="E54" s="248"/>
      <c r="F54" s="248"/>
      <c r="G54" s="248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178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1"/>
      <c r="B55" s="222"/>
      <c r="C55" s="254" t="s">
        <v>213</v>
      </c>
      <c r="D55" s="248"/>
      <c r="E55" s="248"/>
      <c r="F55" s="248"/>
      <c r="G55" s="248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178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3" x14ac:dyDescent="0.2">
      <c r="A56" s="221"/>
      <c r="B56" s="222"/>
      <c r="C56" s="254" t="s">
        <v>214</v>
      </c>
      <c r="D56" s="248"/>
      <c r="E56" s="248"/>
      <c r="F56" s="248"/>
      <c r="G56" s="248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178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ht="22.5" outlineLevel="3" x14ac:dyDescent="0.2">
      <c r="A57" s="221"/>
      <c r="B57" s="222"/>
      <c r="C57" s="254" t="s">
        <v>215</v>
      </c>
      <c r="D57" s="248"/>
      <c r="E57" s="248"/>
      <c r="F57" s="248"/>
      <c r="G57" s="248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178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45" t="str">
        <f>C57</f>
        <v>NEREZ KAZETA S KONTRASTNÍMI OVLÁDACÍMI TLAČÍTKY S BRAILLOVÝM PÍSMEM, DIGITÁLNÍ SIGNALIZACÍ POLOHY A SMĚRU JÍZDY A NOUZOVÝM OSVĚTLENÍM</v>
      </c>
      <c r="BB57" s="214"/>
      <c r="BC57" s="214"/>
      <c r="BD57" s="214"/>
      <c r="BE57" s="214"/>
      <c r="BF57" s="214"/>
      <c r="BG57" s="214"/>
      <c r="BH57" s="214"/>
    </row>
    <row r="58" spans="1:60" outlineLevel="3" x14ac:dyDescent="0.2">
      <c r="A58" s="221"/>
      <c r="B58" s="222"/>
      <c r="C58" s="254" t="s">
        <v>216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217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178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218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178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219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220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178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221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178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222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223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178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224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178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253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225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178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254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178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ht="22.5" outlineLevel="3" x14ac:dyDescent="0.2">
      <c r="A70" s="221"/>
      <c r="B70" s="222"/>
      <c r="C70" s="254" t="s">
        <v>255</v>
      </c>
      <c r="D70" s="248"/>
      <c r="E70" s="248"/>
      <c r="F70" s="248"/>
      <c r="G70" s="248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178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45" t="str">
        <f>C70</f>
        <v>· VÝTAH MUSÍ BÝT SCHOPEN PROVOZU PO STANOVENOU DOBU EVAKUACE A MUSÍ BÝT NAVRŽEN PODLE ČSN EN 81-1 NEBO ČSN EN 81-2 A BÝT OPATŘENY OCHRANOU, ŘÍZENÍM A SIGNALIZACÍ PODLE TÉTO NORMY.</v>
      </c>
      <c r="BB70" s="214"/>
      <c r="BC70" s="214"/>
      <c r="BD70" s="214"/>
      <c r="BE70" s="214"/>
      <c r="BF70" s="214"/>
      <c r="BG70" s="214"/>
      <c r="BH70" s="214"/>
    </row>
    <row r="71" spans="1:60" outlineLevel="3" x14ac:dyDescent="0.2">
      <c r="A71" s="221"/>
      <c r="B71" s="222"/>
      <c r="C71" s="254" t="s">
        <v>256</v>
      </c>
      <c r="D71" s="248"/>
      <c r="E71" s="248"/>
      <c r="F71" s="248"/>
      <c r="G71" s="248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178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ht="33.75" outlineLevel="3" x14ac:dyDescent="0.2">
      <c r="A72" s="221"/>
      <c r="B72" s="222"/>
      <c r="C72" s="254" t="s">
        <v>226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178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45" t="str">
        <f>C72</f>
        <v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v>
      </c>
      <c r="BB72" s="214"/>
      <c r="BC72" s="214"/>
      <c r="BD72" s="214"/>
      <c r="BE72" s="214"/>
      <c r="BF72" s="214"/>
      <c r="BG72" s="214"/>
      <c r="BH72" s="214"/>
    </row>
    <row r="73" spans="1:60" ht="22.5" outlineLevel="3" x14ac:dyDescent="0.2">
      <c r="A73" s="221"/>
      <c r="B73" s="222"/>
      <c r="C73" s="254" t="s">
        <v>257</v>
      </c>
      <c r="D73" s="248"/>
      <c r="E73" s="248"/>
      <c r="F73" s="248"/>
      <c r="G73" s="248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178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45" t="str">
        <f>C73</f>
        <v>· V PŘÍPADĚ OHROŽENÍ OBJEKTU POŽÁREM BUDE UMOŽNĚNO SJETÍ KLECE DO STANICE V 1.NP PŘIVOLÁNÍM POMOCÍ KLÍČOVÉHO SPÍNAČE.</v>
      </c>
      <c r="BB73" s="214"/>
      <c r="BC73" s="214"/>
      <c r="BD73" s="214"/>
      <c r="BE73" s="214"/>
      <c r="BF73" s="214"/>
      <c r="BG73" s="214"/>
      <c r="BH73" s="214"/>
    </row>
    <row r="74" spans="1:60" ht="22.5" outlineLevel="3" x14ac:dyDescent="0.2">
      <c r="A74" s="221"/>
      <c r="B74" s="222"/>
      <c r="C74" s="254" t="s">
        <v>258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45" t="str">
        <f>C74</f>
        <v>· VÝTAH MUSÍ BÝT VYŘAZEN Z NORMÁLNÍHO PROVOZU A BÝT PŘIPRAVEN PRO EVAKUACI POMOCÍ ZVLÁŠTNÍHO OVLÁDÁNÍ VÝTAHOVÉ KLECE.</v>
      </c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1"/>
      <c r="B75" s="222"/>
      <c r="C75" s="254" t="s">
        <v>259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178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260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178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ht="45" outlineLevel="3" x14ac:dyDescent="0.2">
      <c r="A77" s="221"/>
      <c r="B77" s="222"/>
      <c r="C77" s="254" t="s">
        <v>261</v>
      </c>
      <c r="D77" s="248"/>
      <c r="E77" s="248"/>
      <c r="F77" s="248"/>
      <c r="G77" s="248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178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45" t="str">
        <f>C77</f>
        <v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v>
      </c>
      <c r="BB77" s="214"/>
      <c r="BC77" s="214"/>
      <c r="BD77" s="214"/>
      <c r="BE77" s="214"/>
      <c r="BF77" s="214"/>
      <c r="BG77" s="214"/>
      <c r="BH77" s="214"/>
    </row>
    <row r="78" spans="1:60" ht="45" outlineLevel="3" x14ac:dyDescent="0.2">
      <c r="A78" s="221"/>
      <c r="B78" s="222"/>
      <c r="C78" s="254" t="s">
        <v>262</v>
      </c>
      <c r="D78" s="248"/>
      <c r="E78" s="248"/>
      <c r="F78" s="248"/>
      <c r="G78" s="248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178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45" t="str">
        <f>C78</f>
        <v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v>
      </c>
      <c r="BB78" s="214"/>
      <c r="BC78" s="214"/>
      <c r="BD78" s="214"/>
      <c r="BE78" s="214"/>
      <c r="BF78" s="214"/>
      <c r="BG78" s="214"/>
      <c r="BH78" s="214"/>
    </row>
    <row r="79" spans="1:60" outlineLevel="3" x14ac:dyDescent="0.2">
      <c r="A79" s="221"/>
      <c r="B79" s="222"/>
      <c r="C79" s="255" t="s">
        <v>227</v>
      </c>
      <c r="D79" s="227"/>
      <c r="E79" s="228"/>
      <c r="F79" s="229"/>
      <c r="G79" s="229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178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3" x14ac:dyDescent="0.2">
      <c r="A80" s="221"/>
      <c r="B80" s="222"/>
      <c r="C80" s="254" t="s">
        <v>228</v>
      </c>
      <c r="D80" s="248"/>
      <c r="E80" s="248"/>
      <c r="F80" s="248"/>
      <c r="G80" s="248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178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1"/>
      <c r="B81" s="222"/>
      <c r="C81" s="254" t="s">
        <v>229</v>
      </c>
      <c r="D81" s="248"/>
      <c r="E81" s="248"/>
      <c r="F81" s="248"/>
      <c r="G81" s="248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178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1"/>
      <c r="B82" s="222"/>
      <c r="C82" s="252" t="s">
        <v>230</v>
      </c>
      <c r="D82" s="225"/>
      <c r="E82" s="226"/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162</v>
      </c>
      <c r="AH82" s="214">
        <v>0</v>
      </c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3" x14ac:dyDescent="0.2">
      <c r="A83" s="221"/>
      <c r="B83" s="222"/>
      <c r="C83" s="252" t="s">
        <v>271</v>
      </c>
      <c r="D83" s="225"/>
      <c r="E83" s="226">
        <v>1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162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x14ac:dyDescent="0.2">
      <c r="A84" s="231" t="s">
        <v>149</v>
      </c>
      <c r="B84" s="232" t="s">
        <v>120</v>
      </c>
      <c r="C84" s="249" t="s">
        <v>27</v>
      </c>
      <c r="D84" s="233"/>
      <c r="E84" s="234"/>
      <c r="F84" s="235"/>
      <c r="G84" s="235">
        <f>SUMIF(AG85:AG88,"&lt;&gt;NOR",G85:G88)</f>
        <v>0</v>
      </c>
      <c r="H84" s="235"/>
      <c r="I84" s="235">
        <f>SUM(I85:I88)</f>
        <v>0</v>
      </c>
      <c r="J84" s="235"/>
      <c r="K84" s="235">
        <f>SUM(K85:K88)</f>
        <v>0</v>
      </c>
      <c r="L84" s="235"/>
      <c r="M84" s="235">
        <f>SUM(M85:M88)</f>
        <v>0</v>
      </c>
      <c r="N84" s="234"/>
      <c r="O84" s="234">
        <f>SUM(O85:O88)</f>
        <v>0</v>
      </c>
      <c r="P84" s="234"/>
      <c r="Q84" s="234">
        <f>SUM(Q85:Q88)</f>
        <v>0</v>
      </c>
      <c r="R84" s="235"/>
      <c r="S84" s="235"/>
      <c r="T84" s="236"/>
      <c r="U84" s="230"/>
      <c r="V84" s="230">
        <f>SUM(V85:V88)</f>
        <v>0</v>
      </c>
      <c r="W84" s="230"/>
      <c r="X84" s="230"/>
      <c r="Y84" s="230"/>
      <c r="AG84" t="s">
        <v>150</v>
      </c>
    </row>
    <row r="85" spans="1:60" outlineLevel="1" x14ac:dyDescent="0.2">
      <c r="A85" s="238">
        <v>10</v>
      </c>
      <c r="B85" s="239" t="s">
        <v>232</v>
      </c>
      <c r="C85" s="250" t="s">
        <v>233</v>
      </c>
      <c r="D85" s="240" t="s">
        <v>234</v>
      </c>
      <c r="E85" s="241">
        <v>1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12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155</v>
      </c>
      <c r="T85" s="244" t="s">
        <v>176</v>
      </c>
      <c r="U85" s="224">
        <v>0</v>
      </c>
      <c r="V85" s="224">
        <f>ROUND(E85*U85,2)</f>
        <v>0</v>
      </c>
      <c r="W85" s="224"/>
      <c r="X85" s="224" t="s">
        <v>235</v>
      </c>
      <c r="Y85" s="224" t="s">
        <v>157</v>
      </c>
      <c r="Z85" s="214"/>
      <c r="AA85" s="214"/>
      <c r="AB85" s="214"/>
      <c r="AC85" s="214"/>
      <c r="AD85" s="214"/>
      <c r="AE85" s="214"/>
      <c r="AF85" s="214"/>
      <c r="AG85" s="214" t="s">
        <v>236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1"/>
      <c r="B86" s="222"/>
      <c r="C86" s="253" t="s">
        <v>237</v>
      </c>
      <c r="D86" s="247"/>
      <c r="E86" s="247"/>
      <c r="F86" s="247"/>
      <c r="G86" s="247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4"/>
      <c r="AA86" s="214"/>
      <c r="AB86" s="214"/>
      <c r="AC86" s="214"/>
      <c r="AD86" s="214"/>
      <c r="AE86" s="214"/>
      <c r="AF86" s="214"/>
      <c r="AG86" s="214" t="s">
        <v>178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38">
        <v>11</v>
      </c>
      <c r="B87" s="239" t="s">
        <v>238</v>
      </c>
      <c r="C87" s="250" t="s">
        <v>239</v>
      </c>
      <c r="D87" s="240" t="s">
        <v>234</v>
      </c>
      <c r="E87" s="241">
        <v>1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12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155</v>
      </c>
      <c r="T87" s="244" t="s">
        <v>176</v>
      </c>
      <c r="U87" s="224">
        <v>0</v>
      </c>
      <c r="V87" s="224">
        <f>ROUND(E87*U87,2)</f>
        <v>0</v>
      </c>
      <c r="W87" s="224"/>
      <c r="X87" s="224" t="s">
        <v>235</v>
      </c>
      <c r="Y87" s="224" t="s">
        <v>157</v>
      </c>
      <c r="Z87" s="214"/>
      <c r="AA87" s="214"/>
      <c r="AB87" s="214"/>
      <c r="AC87" s="214"/>
      <c r="AD87" s="214"/>
      <c r="AE87" s="214"/>
      <c r="AF87" s="214"/>
      <c r="AG87" s="214" t="s">
        <v>240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ht="22.5" outlineLevel="2" x14ac:dyDescent="0.2">
      <c r="A88" s="221"/>
      <c r="B88" s="222"/>
      <c r="C88" s="253" t="s">
        <v>241</v>
      </c>
      <c r="D88" s="247"/>
      <c r="E88" s="247"/>
      <c r="F88" s="247"/>
      <c r="G88" s="247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4"/>
      <c r="AA88" s="214"/>
      <c r="AB88" s="214"/>
      <c r="AC88" s="214"/>
      <c r="AD88" s="214"/>
      <c r="AE88" s="214"/>
      <c r="AF88" s="214"/>
      <c r="AG88" s="214" t="s">
        <v>178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45" t="str">
        <f>C88</f>
        <v>Náklady na ztížené provádění stavebních prací v důsledku nepřerušeného provozu na staveništi nebo v případech nepřerušeného provozu v objektech v nichž se stavební práce provádí.</v>
      </c>
      <c r="BB88" s="214"/>
      <c r="BC88" s="214"/>
      <c r="BD88" s="214"/>
      <c r="BE88" s="214"/>
      <c r="BF88" s="214"/>
      <c r="BG88" s="214"/>
      <c r="BH88" s="214"/>
    </row>
    <row r="89" spans="1:60" x14ac:dyDescent="0.2">
      <c r="A89" s="231" t="s">
        <v>149</v>
      </c>
      <c r="B89" s="232" t="s">
        <v>121</v>
      </c>
      <c r="C89" s="249" t="s">
        <v>28</v>
      </c>
      <c r="D89" s="233"/>
      <c r="E89" s="234"/>
      <c r="F89" s="235"/>
      <c r="G89" s="235">
        <f>SUMIF(AG90:AG96,"&lt;&gt;NOR",G90:G96)</f>
        <v>0</v>
      </c>
      <c r="H89" s="235"/>
      <c r="I89" s="235">
        <f>SUM(I90:I96)</f>
        <v>0</v>
      </c>
      <c r="J89" s="235"/>
      <c r="K89" s="235">
        <f>SUM(K90:K96)</f>
        <v>0</v>
      </c>
      <c r="L89" s="235"/>
      <c r="M89" s="235">
        <f>SUM(M90:M96)</f>
        <v>0</v>
      </c>
      <c r="N89" s="234"/>
      <c r="O89" s="234">
        <f>SUM(O90:O96)</f>
        <v>0</v>
      </c>
      <c r="P89" s="234"/>
      <c r="Q89" s="234">
        <f>SUM(Q90:Q96)</f>
        <v>0</v>
      </c>
      <c r="R89" s="235"/>
      <c r="S89" s="235"/>
      <c r="T89" s="236"/>
      <c r="U89" s="230"/>
      <c r="V89" s="230">
        <f>SUM(V90:V96)</f>
        <v>0</v>
      </c>
      <c r="W89" s="230"/>
      <c r="X89" s="230"/>
      <c r="Y89" s="230"/>
      <c r="AG89" t="s">
        <v>150</v>
      </c>
    </row>
    <row r="90" spans="1:60" outlineLevel="1" x14ac:dyDescent="0.2">
      <c r="A90" s="238">
        <v>12</v>
      </c>
      <c r="B90" s="239" t="s">
        <v>242</v>
      </c>
      <c r="C90" s="250" t="s">
        <v>243</v>
      </c>
      <c r="D90" s="240" t="s">
        <v>234</v>
      </c>
      <c r="E90" s="241">
        <v>1</v>
      </c>
      <c r="F90" s="242"/>
      <c r="G90" s="243">
        <f>ROUND(E90*F90,2)</f>
        <v>0</v>
      </c>
      <c r="H90" s="242"/>
      <c r="I90" s="243">
        <f>ROUND(E90*H90,2)</f>
        <v>0</v>
      </c>
      <c r="J90" s="242"/>
      <c r="K90" s="243">
        <f>ROUND(E90*J90,2)</f>
        <v>0</v>
      </c>
      <c r="L90" s="243">
        <v>12</v>
      </c>
      <c r="M90" s="243">
        <f>G90*(1+L90/100)</f>
        <v>0</v>
      </c>
      <c r="N90" s="241">
        <v>0</v>
      </c>
      <c r="O90" s="241">
        <f>ROUND(E90*N90,2)</f>
        <v>0</v>
      </c>
      <c r="P90" s="241">
        <v>0</v>
      </c>
      <c r="Q90" s="241">
        <f>ROUND(E90*P90,2)</f>
        <v>0</v>
      </c>
      <c r="R90" s="243"/>
      <c r="S90" s="243" t="s">
        <v>155</v>
      </c>
      <c r="T90" s="244" t="s">
        <v>176</v>
      </c>
      <c r="U90" s="224">
        <v>0</v>
      </c>
      <c r="V90" s="224">
        <f>ROUND(E90*U90,2)</f>
        <v>0</v>
      </c>
      <c r="W90" s="224"/>
      <c r="X90" s="224" t="s">
        <v>235</v>
      </c>
      <c r="Y90" s="224" t="s">
        <v>157</v>
      </c>
      <c r="Z90" s="214"/>
      <c r="AA90" s="214"/>
      <c r="AB90" s="214"/>
      <c r="AC90" s="214"/>
      <c r="AD90" s="214"/>
      <c r="AE90" s="214"/>
      <c r="AF90" s="214"/>
      <c r="AG90" s="214" t="s">
        <v>236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2" x14ac:dyDescent="0.2">
      <c r="A91" s="221"/>
      <c r="B91" s="222"/>
      <c r="C91" s="253" t="s">
        <v>244</v>
      </c>
      <c r="D91" s="247"/>
      <c r="E91" s="247"/>
      <c r="F91" s="247"/>
      <c r="G91" s="247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4"/>
      <c r="AA91" s="214"/>
      <c r="AB91" s="214"/>
      <c r="AC91" s="214"/>
      <c r="AD91" s="214"/>
      <c r="AE91" s="214"/>
      <c r="AF91" s="214"/>
      <c r="AG91" s="214" t="s">
        <v>178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38">
        <v>13</v>
      </c>
      <c r="B92" s="239" t="s">
        <v>249</v>
      </c>
      <c r="C92" s="250" t="s">
        <v>250</v>
      </c>
      <c r="D92" s="240" t="s">
        <v>234</v>
      </c>
      <c r="E92" s="241">
        <v>1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12</v>
      </c>
      <c r="M92" s="243">
        <f>G92*(1+L92/100)</f>
        <v>0</v>
      </c>
      <c r="N92" s="241">
        <v>0</v>
      </c>
      <c r="O92" s="241">
        <f>ROUND(E92*N92,2)</f>
        <v>0</v>
      </c>
      <c r="P92" s="241">
        <v>0</v>
      </c>
      <c r="Q92" s="241">
        <f>ROUND(E92*P92,2)</f>
        <v>0</v>
      </c>
      <c r="R92" s="243"/>
      <c r="S92" s="243" t="s">
        <v>155</v>
      </c>
      <c r="T92" s="244" t="s">
        <v>176</v>
      </c>
      <c r="U92" s="224">
        <v>0</v>
      </c>
      <c r="V92" s="224">
        <f>ROUND(E92*U92,2)</f>
        <v>0</v>
      </c>
      <c r="W92" s="224"/>
      <c r="X92" s="224" t="s">
        <v>235</v>
      </c>
      <c r="Y92" s="224" t="s">
        <v>157</v>
      </c>
      <c r="Z92" s="214"/>
      <c r="AA92" s="214"/>
      <c r="AB92" s="214"/>
      <c r="AC92" s="214"/>
      <c r="AD92" s="214"/>
      <c r="AE92" s="214"/>
      <c r="AF92" s="214"/>
      <c r="AG92" s="214" t="s">
        <v>236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1"/>
      <c r="B93" s="222"/>
      <c r="C93" s="253" t="s">
        <v>251</v>
      </c>
      <c r="D93" s="247"/>
      <c r="E93" s="247"/>
      <c r="F93" s="247"/>
      <c r="G93" s="247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178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45" t="str">
        <f>C93</f>
        <v>Náklady zhotovitele, které vzniknou v souvislosti s povinnostmi zhotovitele při předání a převzetí díla.</v>
      </c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38">
        <v>14</v>
      </c>
      <c r="B94" s="239" t="s">
        <v>245</v>
      </c>
      <c r="C94" s="250" t="s">
        <v>246</v>
      </c>
      <c r="D94" s="240" t="s">
        <v>234</v>
      </c>
      <c r="E94" s="241">
        <v>1</v>
      </c>
      <c r="F94" s="242"/>
      <c r="G94" s="243">
        <f>ROUND(E94*F94,2)</f>
        <v>0</v>
      </c>
      <c r="H94" s="242"/>
      <c r="I94" s="243">
        <f>ROUND(E94*H94,2)</f>
        <v>0</v>
      </c>
      <c r="J94" s="242"/>
      <c r="K94" s="243">
        <f>ROUND(E94*J94,2)</f>
        <v>0</v>
      </c>
      <c r="L94" s="243">
        <v>12</v>
      </c>
      <c r="M94" s="243">
        <f>G94*(1+L94/100)</f>
        <v>0</v>
      </c>
      <c r="N94" s="241">
        <v>0</v>
      </c>
      <c r="O94" s="241">
        <f>ROUND(E94*N94,2)</f>
        <v>0</v>
      </c>
      <c r="P94" s="241">
        <v>0</v>
      </c>
      <c r="Q94" s="241">
        <f>ROUND(E94*P94,2)</f>
        <v>0</v>
      </c>
      <c r="R94" s="243"/>
      <c r="S94" s="243" t="s">
        <v>155</v>
      </c>
      <c r="T94" s="244" t="s">
        <v>176</v>
      </c>
      <c r="U94" s="224">
        <v>0</v>
      </c>
      <c r="V94" s="224">
        <f>ROUND(E94*U94,2)</f>
        <v>0</v>
      </c>
      <c r="W94" s="224"/>
      <c r="X94" s="224" t="s">
        <v>235</v>
      </c>
      <c r="Y94" s="224" t="s">
        <v>157</v>
      </c>
      <c r="Z94" s="214"/>
      <c r="AA94" s="214"/>
      <c r="AB94" s="214"/>
      <c r="AC94" s="214"/>
      <c r="AD94" s="214"/>
      <c r="AE94" s="214"/>
      <c r="AF94" s="214"/>
      <c r="AG94" s="214" t="s">
        <v>236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ht="33.75" outlineLevel="2" x14ac:dyDescent="0.2">
      <c r="A95" s="221"/>
      <c r="B95" s="222"/>
      <c r="C95" s="253" t="s">
        <v>247</v>
      </c>
      <c r="D95" s="247"/>
      <c r="E95" s="247"/>
      <c r="F95" s="247"/>
      <c r="G95" s="247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4"/>
      <c r="AA95" s="214"/>
      <c r="AB95" s="214"/>
      <c r="AC95" s="214"/>
      <c r="AD95" s="214"/>
      <c r="AE95" s="214"/>
      <c r="AF95" s="214"/>
      <c r="AG95" s="214" t="s">
        <v>178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45" t="str">
        <f>C95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95" s="214"/>
      <c r="BC95" s="214"/>
      <c r="BD95" s="214"/>
      <c r="BE95" s="214"/>
      <c r="BF95" s="214"/>
      <c r="BG95" s="214"/>
      <c r="BH95" s="214"/>
    </row>
    <row r="96" spans="1:60" ht="22.5" outlineLevel="3" x14ac:dyDescent="0.2">
      <c r="A96" s="221"/>
      <c r="B96" s="222"/>
      <c r="C96" s="254" t="s">
        <v>248</v>
      </c>
      <c r="D96" s="248"/>
      <c r="E96" s="248"/>
      <c r="F96" s="248"/>
      <c r="G96" s="248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178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45" t="str">
        <f>C96</f>
        <v>Provoz pro pěší bude zajištěn provizorními lávkami. Výkopy na volných a neohrazených pozemcích budou opatřeny ochranným zábradlím tak, aby bylo zabráněno pádu cizích osob do výkopu. Zábradlí bude zřetelně označeno případně osvíceno.</v>
      </c>
      <c r="BB96" s="214"/>
      <c r="BC96" s="214"/>
      <c r="BD96" s="214"/>
      <c r="BE96" s="214"/>
      <c r="BF96" s="214"/>
      <c r="BG96" s="214"/>
      <c r="BH96" s="214"/>
    </row>
    <row r="97" spans="1:33" x14ac:dyDescent="0.2">
      <c r="A97" s="3"/>
      <c r="B97" s="4"/>
      <c r="C97" s="25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135</v>
      </c>
    </row>
    <row r="98" spans="1:33" x14ac:dyDescent="0.2">
      <c r="A98" s="217"/>
      <c r="B98" s="218" t="s">
        <v>29</v>
      </c>
      <c r="C98" s="257"/>
      <c r="D98" s="219"/>
      <c r="E98" s="220"/>
      <c r="F98" s="220"/>
      <c r="G98" s="237">
        <f>G8+G16+G25+G30+G36+G42+G84+G89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252</v>
      </c>
    </row>
    <row r="99" spans="1:33" x14ac:dyDescent="0.2">
      <c r="C99" s="258"/>
      <c r="D99" s="10"/>
      <c r="AG99" t="s">
        <v>263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vy61iJ3EiGY4g9ae4jw2zvFaVTVS//9Xxt8svOJYhfj3FJeXw9F6BkeE91qeqdcOpxCUscsyjV93GhVW4h2Ew==" saltValue="BjUiwhAxSzMehG9LAn5pHg==" spinCount="100000" sheet="1" formatRows="0"/>
  <mergeCells count="50">
    <mergeCell ref="C95:G95"/>
    <mergeCell ref="C96:G96"/>
    <mergeCell ref="C80:G80"/>
    <mergeCell ref="C81:G81"/>
    <mergeCell ref="C86:G86"/>
    <mergeCell ref="C88:G88"/>
    <mergeCell ref="C91:G91"/>
    <mergeCell ref="C93:G93"/>
    <mergeCell ref="C73:G73"/>
    <mergeCell ref="C74:G74"/>
    <mergeCell ref="C75:G75"/>
    <mergeCell ref="C76:G76"/>
    <mergeCell ref="C77:G77"/>
    <mergeCell ref="C78:G78"/>
    <mergeCell ref="C67:G67"/>
    <mergeCell ref="C68:G68"/>
    <mergeCell ref="C69:G69"/>
    <mergeCell ref="C70:G70"/>
    <mergeCell ref="C71:G71"/>
    <mergeCell ref="C72:G72"/>
    <mergeCell ref="C61:G61"/>
    <mergeCell ref="C62:G62"/>
    <mergeCell ref="C63:G63"/>
    <mergeCell ref="C64:G64"/>
    <mergeCell ref="C65:G65"/>
    <mergeCell ref="C66:G66"/>
    <mergeCell ref="C55:G55"/>
    <mergeCell ref="C56:G56"/>
    <mergeCell ref="C57:G57"/>
    <mergeCell ref="C58:G58"/>
    <mergeCell ref="C59:G59"/>
    <mergeCell ref="C60:G60"/>
    <mergeCell ref="C49:G49"/>
    <mergeCell ref="C50:G50"/>
    <mergeCell ref="C51:G51"/>
    <mergeCell ref="C52:G52"/>
    <mergeCell ref="C53:G53"/>
    <mergeCell ref="C54:G54"/>
    <mergeCell ref="C32:G32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8DFB9-ECA5-4781-945F-5522DD6B2B1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59</v>
      </c>
      <c r="C4" s="206" t="s">
        <v>60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98</v>
      </c>
      <c r="C8" s="249" t="s">
        <v>99</v>
      </c>
      <c r="D8" s="233"/>
      <c r="E8" s="234"/>
      <c r="F8" s="235"/>
      <c r="G8" s="235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0.13</v>
      </c>
      <c r="P8" s="234"/>
      <c r="Q8" s="234">
        <f>SUM(Q9:Q15)</f>
        <v>0</v>
      </c>
      <c r="R8" s="235"/>
      <c r="S8" s="235"/>
      <c r="T8" s="236"/>
      <c r="U8" s="230"/>
      <c r="V8" s="230">
        <f>SUM(V9:V15)</f>
        <v>7.3999999999999995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151</v>
      </c>
      <c r="C9" s="250" t="s">
        <v>152</v>
      </c>
      <c r="D9" s="240" t="s">
        <v>153</v>
      </c>
      <c r="E9" s="241">
        <v>8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8.8699999999999994E-3</v>
      </c>
      <c r="O9" s="241">
        <f>ROUND(E9*N9,2)</f>
        <v>7.0000000000000007E-2</v>
      </c>
      <c r="P9" s="241">
        <v>0</v>
      </c>
      <c r="Q9" s="241">
        <f>ROUND(E9*P9,2)</f>
        <v>0</v>
      </c>
      <c r="R9" s="243" t="s">
        <v>154</v>
      </c>
      <c r="S9" s="243" t="s">
        <v>155</v>
      </c>
      <c r="T9" s="244" t="s">
        <v>155</v>
      </c>
      <c r="U9" s="224">
        <v>0.35974</v>
      </c>
      <c r="V9" s="224">
        <f>ROUND(E9*U9,2)</f>
        <v>2.88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1" t="s">
        <v>159</v>
      </c>
      <c r="D10" s="246"/>
      <c r="E10" s="246"/>
      <c r="F10" s="246"/>
      <c r="G10" s="246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160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5" t="str">
        <f>C10</f>
        <v>jakoukoliv maltou, z pomocného pracovního lešení o výšce podlahy do 1900 mm a pro zatížení do 1,5 kPa,</v>
      </c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1"/>
      <c r="B11" s="222"/>
      <c r="C11" s="252" t="s">
        <v>161</v>
      </c>
      <c r="D11" s="225"/>
      <c r="E11" s="226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4"/>
      <c r="AA11" s="214"/>
      <c r="AB11" s="214"/>
      <c r="AC11" s="214"/>
      <c r="AD11" s="214"/>
      <c r="AE11" s="214"/>
      <c r="AF11" s="214"/>
      <c r="AG11" s="214" t="s">
        <v>162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1"/>
      <c r="B12" s="222"/>
      <c r="C12" s="252" t="s">
        <v>163</v>
      </c>
      <c r="D12" s="225"/>
      <c r="E12" s="226">
        <v>8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162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2</v>
      </c>
      <c r="B13" s="239" t="s">
        <v>164</v>
      </c>
      <c r="C13" s="250" t="s">
        <v>165</v>
      </c>
      <c r="D13" s="240" t="s">
        <v>166</v>
      </c>
      <c r="E13" s="241">
        <v>24.8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2.5100000000000001E-3</v>
      </c>
      <c r="O13" s="241">
        <f>ROUND(E13*N13,2)</f>
        <v>0.06</v>
      </c>
      <c r="P13" s="241">
        <v>0</v>
      </c>
      <c r="Q13" s="241">
        <f>ROUND(E13*P13,2)</f>
        <v>0</v>
      </c>
      <c r="R13" s="243" t="s">
        <v>154</v>
      </c>
      <c r="S13" s="243" t="s">
        <v>155</v>
      </c>
      <c r="T13" s="244" t="s">
        <v>155</v>
      </c>
      <c r="U13" s="224">
        <v>0.18232999999999999</v>
      </c>
      <c r="V13" s="224">
        <f>ROUND(E13*U13,2)</f>
        <v>4.5199999999999996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2" t="s">
        <v>161</v>
      </c>
      <c r="D14" s="225"/>
      <c r="E14" s="226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162</v>
      </c>
      <c r="AH14" s="214">
        <v>0</v>
      </c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3" x14ac:dyDescent="0.2">
      <c r="A15" s="221"/>
      <c r="B15" s="222"/>
      <c r="C15" s="252" t="s">
        <v>264</v>
      </c>
      <c r="D15" s="225"/>
      <c r="E15" s="226">
        <v>24.8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4"/>
      <c r="AA15" s="214"/>
      <c r="AB15" s="214"/>
      <c r="AC15" s="214"/>
      <c r="AD15" s="214"/>
      <c r="AE15" s="214"/>
      <c r="AF15" s="214"/>
      <c r="AG15" s="214" t="s">
        <v>162</v>
      </c>
      <c r="AH15" s="214"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x14ac:dyDescent="0.2">
      <c r="A16" s="231" t="s">
        <v>149</v>
      </c>
      <c r="B16" s="232" t="s">
        <v>100</v>
      </c>
      <c r="C16" s="249" t="s">
        <v>101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4"/>
      <c r="O16" s="234">
        <f>SUM(O17:O24)</f>
        <v>0.01</v>
      </c>
      <c r="P16" s="234"/>
      <c r="Q16" s="234">
        <f>SUM(Q17:Q24)</f>
        <v>0</v>
      </c>
      <c r="R16" s="235"/>
      <c r="S16" s="235"/>
      <c r="T16" s="236"/>
      <c r="U16" s="230"/>
      <c r="V16" s="230">
        <f>SUM(V17:V24)</f>
        <v>67.760000000000005</v>
      </c>
      <c r="W16" s="230"/>
      <c r="X16" s="230"/>
      <c r="Y16" s="230"/>
      <c r="AG16" t="s">
        <v>150</v>
      </c>
    </row>
    <row r="17" spans="1:60" ht="56.25" outlineLevel="1" x14ac:dyDescent="0.2">
      <c r="A17" s="238">
        <v>3</v>
      </c>
      <c r="B17" s="239" t="s">
        <v>168</v>
      </c>
      <c r="C17" s="250" t="s">
        <v>169</v>
      </c>
      <c r="D17" s="240" t="s">
        <v>170</v>
      </c>
      <c r="E17" s="241">
        <v>220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4.0000000000000003E-5</v>
      </c>
      <c r="O17" s="241">
        <f>ROUND(E17*N17,2)</f>
        <v>0.01</v>
      </c>
      <c r="P17" s="241">
        <v>0</v>
      </c>
      <c r="Q17" s="241">
        <f>ROUND(E17*P17,2)</f>
        <v>0</v>
      </c>
      <c r="R17" s="243" t="s">
        <v>171</v>
      </c>
      <c r="S17" s="243" t="s">
        <v>155</v>
      </c>
      <c r="T17" s="244" t="s">
        <v>155</v>
      </c>
      <c r="U17" s="224">
        <v>0.308</v>
      </c>
      <c r="V17" s="224">
        <f>ROUND(E17*U17,2)</f>
        <v>67.760000000000005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2" t="s">
        <v>161</v>
      </c>
      <c r="D18" s="225"/>
      <c r="E18" s="226"/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162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1"/>
      <c r="B19" s="222"/>
      <c r="C19" s="252" t="s">
        <v>172</v>
      </c>
      <c r="D19" s="225"/>
      <c r="E19" s="226">
        <v>220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4"/>
      <c r="AA19" s="214"/>
      <c r="AB19" s="214"/>
      <c r="AC19" s="214"/>
      <c r="AD19" s="214"/>
      <c r="AE19" s="214"/>
      <c r="AF19" s="214"/>
      <c r="AG19" s="214" t="s">
        <v>162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38">
        <v>4</v>
      </c>
      <c r="B20" s="239" t="s">
        <v>173</v>
      </c>
      <c r="C20" s="250" t="s">
        <v>174</v>
      </c>
      <c r="D20" s="240" t="s">
        <v>153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12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/>
      <c r="S20" s="243" t="s">
        <v>175</v>
      </c>
      <c r="T20" s="244" t="s">
        <v>176</v>
      </c>
      <c r="U20" s="224">
        <v>0</v>
      </c>
      <c r="V20" s="224">
        <f>ROUND(E20*U20,2)</f>
        <v>0</v>
      </c>
      <c r="W20" s="224"/>
      <c r="X20" s="224" t="s">
        <v>156</v>
      </c>
      <c r="Y20" s="224" t="s">
        <v>157</v>
      </c>
      <c r="Z20" s="214"/>
      <c r="AA20" s="214"/>
      <c r="AB20" s="214"/>
      <c r="AC20" s="214"/>
      <c r="AD20" s="214"/>
      <c r="AE20" s="214"/>
      <c r="AF20" s="214"/>
      <c r="AG20" s="214" t="s">
        <v>158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1"/>
      <c r="B21" s="222"/>
      <c r="C21" s="253" t="s">
        <v>177</v>
      </c>
      <c r="D21" s="247"/>
      <c r="E21" s="247"/>
      <c r="F21" s="247"/>
      <c r="G21" s="24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4"/>
      <c r="AA21" s="214"/>
      <c r="AB21" s="214"/>
      <c r="AC21" s="214"/>
      <c r="AD21" s="214"/>
      <c r="AE21" s="214"/>
      <c r="AF21" s="214"/>
      <c r="AG21" s="214" t="s">
        <v>178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2" t="s">
        <v>179</v>
      </c>
      <c r="D22" s="225"/>
      <c r="E22" s="226"/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162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1"/>
      <c r="B23" s="222"/>
      <c r="C23" s="252" t="s">
        <v>180</v>
      </c>
      <c r="D23" s="225"/>
      <c r="E23" s="226"/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162</v>
      </c>
      <c r="AH23" s="214">
        <v>0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1"/>
      <c r="B24" s="222"/>
      <c r="C24" s="252" t="s">
        <v>181</v>
      </c>
      <c r="D24" s="225"/>
      <c r="E24" s="226">
        <v>1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162</v>
      </c>
      <c r="AH24" s="214">
        <v>0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1" t="s">
        <v>149</v>
      </c>
      <c r="B25" s="232" t="s">
        <v>102</v>
      </c>
      <c r="C25" s="249" t="s">
        <v>103</v>
      </c>
      <c r="D25" s="233"/>
      <c r="E25" s="234"/>
      <c r="F25" s="235"/>
      <c r="G25" s="235">
        <f>SUMIF(AG26:AG29,"&lt;&gt;NOR",G26:G29)</f>
        <v>0</v>
      </c>
      <c r="H25" s="235"/>
      <c r="I25" s="235">
        <f>SUM(I26:I29)</f>
        <v>0</v>
      </c>
      <c r="J25" s="235"/>
      <c r="K25" s="235">
        <f>SUM(K26:K29)</f>
        <v>0</v>
      </c>
      <c r="L25" s="235"/>
      <c r="M25" s="235">
        <f>SUM(M26:M29)</f>
        <v>0</v>
      </c>
      <c r="N25" s="234"/>
      <c r="O25" s="234">
        <f>SUM(O26:O29)</f>
        <v>0</v>
      </c>
      <c r="P25" s="234"/>
      <c r="Q25" s="234">
        <f>SUM(Q26:Q29)</f>
        <v>0</v>
      </c>
      <c r="R25" s="235"/>
      <c r="S25" s="235"/>
      <c r="T25" s="236"/>
      <c r="U25" s="230"/>
      <c r="V25" s="230">
        <f>SUM(V26:V29)</f>
        <v>0</v>
      </c>
      <c r="W25" s="230"/>
      <c r="X25" s="230"/>
      <c r="Y25" s="230"/>
      <c r="AG25" t="s">
        <v>150</v>
      </c>
    </row>
    <row r="26" spans="1:60" ht="22.5" outlineLevel="1" x14ac:dyDescent="0.2">
      <c r="A26" s="238">
        <v>5</v>
      </c>
      <c r="B26" s="239" t="s">
        <v>182</v>
      </c>
      <c r="C26" s="250" t="s">
        <v>183</v>
      </c>
      <c r="D26" s="240" t="s">
        <v>153</v>
      </c>
      <c r="E26" s="241">
        <v>1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175</v>
      </c>
      <c r="T26" s="244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2" t="s">
        <v>179</v>
      </c>
      <c r="D27" s="225"/>
      <c r="E27" s="226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162</v>
      </c>
      <c r="AH27" s="214"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3" x14ac:dyDescent="0.2">
      <c r="A28" s="221"/>
      <c r="B28" s="222"/>
      <c r="C28" s="252" t="s">
        <v>180</v>
      </c>
      <c r="D28" s="225"/>
      <c r="E28" s="226"/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162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1"/>
      <c r="B29" s="222"/>
      <c r="C29" s="252" t="s">
        <v>181</v>
      </c>
      <c r="D29" s="225"/>
      <c r="E29" s="226">
        <v>1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162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x14ac:dyDescent="0.2">
      <c r="A30" s="231" t="s">
        <v>149</v>
      </c>
      <c r="B30" s="232" t="s">
        <v>104</v>
      </c>
      <c r="C30" s="249" t="s">
        <v>105</v>
      </c>
      <c r="D30" s="233"/>
      <c r="E30" s="234"/>
      <c r="F30" s="235"/>
      <c r="G30" s="235">
        <f>SUMIF(AG31:AG35,"&lt;&gt;NOR",G31:G35)</f>
        <v>0</v>
      </c>
      <c r="H30" s="235"/>
      <c r="I30" s="235">
        <f>SUM(I31:I35)</f>
        <v>0</v>
      </c>
      <c r="J30" s="235"/>
      <c r="K30" s="235">
        <f>SUM(K31:K35)</f>
        <v>0</v>
      </c>
      <c r="L30" s="235"/>
      <c r="M30" s="235">
        <f>SUM(M31:M35)</f>
        <v>0</v>
      </c>
      <c r="N30" s="234"/>
      <c r="O30" s="234">
        <f>SUM(O31:O35)</f>
        <v>0</v>
      </c>
      <c r="P30" s="234"/>
      <c r="Q30" s="234">
        <f>SUM(Q31:Q35)</f>
        <v>0</v>
      </c>
      <c r="R30" s="235"/>
      <c r="S30" s="235"/>
      <c r="T30" s="236"/>
      <c r="U30" s="230"/>
      <c r="V30" s="230">
        <f>SUM(V31:V35)</f>
        <v>0.27</v>
      </c>
      <c r="W30" s="230"/>
      <c r="X30" s="230"/>
      <c r="Y30" s="230"/>
      <c r="AG30" t="s">
        <v>150</v>
      </c>
    </row>
    <row r="31" spans="1:60" ht="22.5" outlineLevel="1" x14ac:dyDescent="0.2">
      <c r="A31" s="238">
        <v>6</v>
      </c>
      <c r="B31" s="239" t="s">
        <v>184</v>
      </c>
      <c r="C31" s="250" t="s">
        <v>185</v>
      </c>
      <c r="D31" s="240" t="s">
        <v>186</v>
      </c>
      <c r="E31" s="241">
        <v>0.14201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154</v>
      </c>
      <c r="S31" s="243" t="s">
        <v>155</v>
      </c>
      <c r="T31" s="244" t="s">
        <v>155</v>
      </c>
      <c r="U31" s="224">
        <v>1.8919999999999999</v>
      </c>
      <c r="V31" s="224">
        <f>ROUND(E31*U31,2)</f>
        <v>0.27</v>
      </c>
      <c r="W31" s="224"/>
      <c r="X31" s="224" t="s">
        <v>187</v>
      </c>
      <c r="Y31" s="224" t="s">
        <v>157</v>
      </c>
      <c r="Z31" s="214"/>
      <c r="AA31" s="214"/>
      <c r="AB31" s="214"/>
      <c r="AC31" s="214"/>
      <c r="AD31" s="214"/>
      <c r="AE31" s="214"/>
      <c r="AF31" s="214"/>
      <c r="AG31" s="214" t="s">
        <v>188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1" t="s">
        <v>189</v>
      </c>
      <c r="D32" s="246"/>
      <c r="E32" s="246"/>
      <c r="F32" s="246"/>
      <c r="G32" s="246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160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2" t="s">
        <v>190</v>
      </c>
      <c r="D33" s="225"/>
      <c r="E33" s="226"/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162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1"/>
      <c r="B34" s="222"/>
      <c r="C34" s="252" t="s">
        <v>191</v>
      </c>
      <c r="D34" s="225"/>
      <c r="E34" s="226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162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1"/>
      <c r="B35" s="222"/>
      <c r="C35" s="252" t="s">
        <v>266</v>
      </c>
      <c r="D35" s="225"/>
      <c r="E35" s="226">
        <v>0.14201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4"/>
      <c r="AA35" s="214"/>
      <c r="AB35" s="214"/>
      <c r="AC35" s="214"/>
      <c r="AD35" s="214"/>
      <c r="AE35" s="214"/>
      <c r="AF35" s="214"/>
      <c r="AG35" s="214" t="s">
        <v>162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149</v>
      </c>
      <c r="B36" s="232" t="s">
        <v>106</v>
      </c>
      <c r="C36" s="249" t="s">
        <v>107</v>
      </c>
      <c r="D36" s="233"/>
      <c r="E36" s="234"/>
      <c r="F36" s="235"/>
      <c r="G36" s="235">
        <f>SUMIF(AG37:AG41,"&lt;&gt;NOR",G37:G41)</f>
        <v>0</v>
      </c>
      <c r="H36" s="235"/>
      <c r="I36" s="235">
        <f>SUM(I37:I41)</f>
        <v>0</v>
      </c>
      <c r="J36" s="235"/>
      <c r="K36" s="235">
        <f>SUM(K37:K41)</f>
        <v>0</v>
      </c>
      <c r="L36" s="235"/>
      <c r="M36" s="235">
        <f>SUM(M37:M41)</f>
        <v>0</v>
      </c>
      <c r="N36" s="234"/>
      <c r="O36" s="234">
        <f>SUM(O37:O41)</f>
        <v>0.01</v>
      </c>
      <c r="P36" s="234"/>
      <c r="Q36" s="234">
        <f>SUM(Q37:Q41)</f>
        <v>0</v>
      </c>
      <c r="R36" s="235"/>
      <c r="S36" s="235"/>
      <c r="T36" s="236"/>
      <c r="U36" s="230"/>
      <c r="V36" s="230">
        <f>SUM(V37:V41)</f>
        <v>5</v>
      </c>
      <c r="W36" s="230"/>
      <c r="X36" s="230"/>
      <c r="Y36" s="230"/>
      <c r="AG36" t="s">
        <v>150</v>
      </c>
    </row>
    <row r="37" spans="1:60" outlineLevel="1" x14ac:dyDescent="0.2">
      <c r="A37" s="238">
        <v>7</v>
      </c>
      <c r="B37" s="239" t="s">
        <v>193</v>
      </c>
      <c r="C37" s="250" t="s">
        <v>194</v>
      </c>
      <c r="D37" s="240" t="s">
        <v>170</v>
      </c>
      <c r="E37" s="241">
        <v>37.200000000000003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12</v>
      </c>
      <c r="M37" s="243">
        <f>G37*(1+L37/100)</f>
        <v>0</v>
      </c>
      <c r="N37" s="241">
        <v>6.9999999999999994E-5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195</v>
      </c>
      <c r="S37" s="243" t="s">
        <v>155</v>
      </c>
      <c r="T37" s="244" t="s">
        <v>155</v>
      </c>
      <c r="U37" s="224">
        <v>3.2480000000000002E-2</v>
      </c>
      <c r="V37" s="224">
        <f>ROUND(E37*U37,2)</f>
        <v>1.21</v>
      </c>
      <c r="W37" s="224"/>
      <c r="X37" s="224" t="s">
        <v>156</v>
      </c>
      <c r="Y37" s="224" t="s">
        <v>157</v>
      </c>
      <c r="Z37" s="214"/>
      <c r="AA37" s="214"/>
      <c r="AB37" s="214"/>
      <c r="AC37" s="214"/>
      <c r="AD37" s="214"/>
      <c r="AE37" s="214"/>
      <c r="AF37" s="214"/>
      <c r="AG37" s="214" t="s">
        <v>158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1"/>
      <c r="B38" s="222"/>
      <c r="C38" s="252" t="s">
        <v>267</v>
      </c>
      <c r="D38" s="225"/>
      <c r="E38" s="226">
        <v>37.200000000000003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4"/>
      <c r="AA38" s="214"/>
      <c r="AB38" s="214"/>
      <c r="AC38" s="214"/>
      <c r="AD38" s="214"/>
      <c r="AE38" s="214"/>
      <c r="AF38" s="214"/>
      <c r="AG38" s="214" t="s">
        <v>162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8</v>
      </c>
      <c r="B39" s="239" t="s">
        <v>197</v>
      </c>
      <c r="C39" s="250" t="s">
        <v>198</v>
      </c>
      <c r="D39" s="240" t="s">
        <v>170</v>
      </c>
      <c r="E39" s="241">
        <v>37.200000000000003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1.4999999999999999E-4</v>
      </c>
      <c r="O39" s="241">
        <f>ROUND(E39*N39,2)</f>
        <v>0.01</v>
      </c>
      <c r="P39" s="241">
        <v>0</v>
      </c>
      <c r="Q39" s="241">
        <f>ROUND(E39*P39,2)</f>
        <v>0</v>
      </c>
      <c r="R39" s="243" t="s">
        <v>195</v>
      </c>
      <c r="S39" s="243" t="s">
        <v>155</v>
      </c>
      <c r="T39" s="244" t="s">
        <v>155</v>
      </c>
      <c r="U39" s="224">
        <v>0.10191</v>
      </c>
      <c r="V39" s="224">
        <f>ROUND(E39*U39,2)</f>
        <v>3.79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2" t="s">
        <v>161</v>
      </c>
      <c r="D40" s="225"/>
      <c r="E40" s="226"/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162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1"/>
      <c r="B41" s="222"/>
      <c r="C41" s="252" t="s">
        <v>268</v>
      </c>
      <c r="D41" s="225"/>
      <c r="E41" s="226">
        <v>37.200000000000003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162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x14ac:dyDescent="0.2">
      <c r="A42" s="231" t="s">
        <v>149</v>
      </c>
      <c r="B42" s="232" t="s">
        <v>118</v>
      </c>
      <c r="C42" s="249" t="s">
        <v>119</v>
      </c>
      <c r="D42" s="233"/>
      <c r="E42" s="234"/>
      <c r="F42" s="235"/>
      <c r="G42" s="235">
        <f>SUMIF(AG43:AG83,"&lt;&gt;NOR",G43:G83)</f>
        <v>0</v>
      </c>
      <c r="H42" s="235"/>
      <c r="I42" s="235">
        <f>SUM(I43:I83)</f>
        <v>0</v>
      </c>
      <c r="J42" s="235"/>
      <c r="K42" s="235">
        <f>SUM(K43:K83)</f>
        <v>0</v>
      </c>
      <c r="L42" s="235"/>
      <c r="M42" s="235">
        <f>SUM(M43:M83)</f>
        <v>0</v>
      </c>
      <c r="N42" s="234"/>
      <c r="O42" s="234">
        <f>SUM(O43:O83)</f>
        <v>0</v>
      </c>
      <c r="P42" s="234"/>
      <c r="Q42" s="234">
        <f>SUM(Q43:Q83)</f>
        <v>0</v>
      </c>
      <c r="R42" s="235"/>
      <c r="S42" s="235"/>
      <c r="T42" s="236"/>
      <c r="U42" s="230"/>
      <c r="V42" s="230">
        <f>SUM(V43:V83)</f>
        <v>0</v>
      </c>
      <c r="W42" s="230"/>
      <c r="X42" s="230"/>
      <c r="Y42" s="230"/>
      <c r="AG42" t="s">
        <v>150</v>
      </c>
    </row>
    <row r="43" spans="1:60" outlineLevel="1" x14ac:dyDescent="0.2">
      <c r="A43" s="238">
        <v>9</v>
      </c>
      <c r="B43" s="239" t="s">
        <v>200</v>
      </c>
      <c r="C43" s="250" t="s">
        <v>201</v>
      </c>
      <c r="D43" s="240" t="s">
        <v>153</v>
      </c>
      <c r="E43" s="241">
        <v>1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175</v>
      </c>
      <c r="T43" s="244" t="s">
        <v>176</v>
      </c>
      <c r="U43" s="224">
        <v>0</v>
      </c>
      <c r="V43" s="224">
        <f>ROUND(E43*U43,2)</f>
        <v>0</v>
      </c>
      <c r="W43" s="224"/>
      <c r="X43" s="224" t="s">
        <v>156</v>
      </c>
      <c r="Y43" s="224" t="s">
        <v>157</v>
      </c>
      <c r="Z43" s="214"/>
      <c r="AA43" s="214"/>
      <c r="AB43" s="214"/>
      <c r="AC43" s="214"/>
      <c r="AD43" s="214"/>
      <c r="AE43" s="214"/>
      <c r="AF43" s="214"/>
      <c r="AG43" s="214" t="s">
        <v>158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202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178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3" x14ac:dyDescent="0.2">
      <c r="A45" s="221"/>
      <c r="B45" s="222"/>
      <c r="C45" s="254" t="s">
        <v>203</v>
      </c>
      <c r="D45" s="248"/>
      <c r="E45" s="248"/>
      <c r="F45" s="248"/>
      <c r="G45" s="248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178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1"/>
      <c r="B46" s="222"/>
      <c r="C46" s="254" t="s">
        <v>204</v>
      </c>
      <c r="D46" s="248"/>
      <c r="E46" s="248"/>
      <c r="F46" s="248"/>
      <c r="G46" s="248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178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3" x14ac:dyDescent="0.2">
      <c r="A47" s="221"/>
      <c r="B47" s="222"/>
      <c r="C47" s="254" t="s">
        <v>205</v>
      </c>
      <c r="D47" s="248"/>
      <c r="E47" s="248"/>
      <c r="F47" s="248"/>
      <c r="G47" s="248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178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1"/>
      <c r="B48" s="222"/>
      <c r="C48" s="254" t="s">
        <v>206</v>
      </c>
      <c r="D48" s="248"/>
      <c r="E48" s="248"/>
      <c r="F48" s="248"/>
      <c r="G48" s="248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178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1"/>
      <c r="B49" s="222"/>
      <c r="C49" s="254" t="s">
        <v>207</v>
      </c>
      <c r="D49" s="248"/>
      <c r="E49" s="248"/>
      <c r="F49" s="248"/>
      <c r="G49" s="248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178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3" x14ac:dyDescent="0.2">
      <c r="A50" s="221"/>
      <c r="B50" s="222"/>
      <c r="C50" s="254" t="s">
        <v>208</v>
      </c>
      <c r="D50" s="248"/>
      <c r="E50" s="248"/>
      <c r="F50" s="248"/>
      <c r="G50" s="248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178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1"/>
      <c r="B51" s="222"/>
      <c r="C51" s="254" t="s">
        <v>209</v>
      </c>
      <c r="D51" s="248"/>
      <c r="E51" s="248"/>
      <c r="F51" s="248"/>
      <c r="G51" s="248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178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3" x14ac:dyDescent="0.2">
      <c r="A52" s="221"/>
      <c r="B52" s="222"/>
      <c r="C52" s="254" t="s">
        <v>210</v>
      </c>
      <c r="D52" s="248"/>
      <c r="E52" s="248"/>
      <c r="F52" s="248"/>
      <c r="G52" s="248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4"/>
      <c r="AA52" s="214"/>
      <c r="AB52" s="214"/>
      <c r="AC52" s="214"/>
      <c r="AD52" s="214"/>
      <c r="AE52" s="214"/>
      <c r="AF52" s="214"/>
      <c r="AG52" s="214" t="s">
        <v>178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1"/>
      <c r="B53" s="222"/>
      <c r="C53" s="254" t="s">
        <v>211</v>
      </c>
      <c r="D53" s="248"/>
      <c r="E53" s="248"/>
      <c r="F53" s="248"/>
      <c r="G53" s="248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178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3" x14ac:dyDescent="0.2">
      <c r="A54" s="221"/>
      <c r="B54" s="222"/>
      <c r="C54" s="254" t="s">
        <v>212</v>
      </c>
      <c r="D54" s="248"/>
      <c r="E54" s="248"/>
      <c r="F54" s="248"/>
      <c r="G54" s="248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178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1"/>
      <c r="B55" s="222"/>
      <c r="C55" s="254" t="s">
        <v>213</v>
      </c>
      <c r="D55" s="248"/>
      <c r="E55" s="248"/>
      <c r="F55" s="248"/>
      <c r="G55" s="248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178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3" x14ac:dyDescent="0.2">
      <c r="A56" s="221"/>
      <c r="B56" s="222"/>
      <c r="C56" s="254" t="s">
        <v>214</v>
      </c>
      <c r="D56" s="248"/>
      <c r="E56" s="248"/>
      <c r="F56" s="248"/>
      <c r="G56" s="248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178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ht="22.5" outlineLevel="3" x14ac:dyDescent="0.2">
      <c r="A57" s="221"/>
      <c r="B57" s="222"/>
      <c r="C57" s="254" t="s">
        <v>215</v>
      </c>
      <c r="D57" s="248"/>
      <c r="E57" s="248"/>
      <c r="F57" s="248"/>
      <c r="G57" s="248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178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45" t="str">
        <f>C57</f>
        <v>NEREZ KAZETA S KONTRASTNÍMI OVLÁDACÍMI TLAČÍTKY S BRAILLOVÝM PÍSMEM, DIGITÁLNÍ SIGNALIZACÍ POLOHY A SMĚRU JÍZDY A NOUZOVÝM OSVĚTLENÍM</v>
      </c>
      <c r="BB57" s="214"/>
      <c r="BC57" s="214"/>
      <c r="BD57" s="214"/>
      <c r="BE57" s="214"/>
      <c r="BF57" s="214"/>
      <c r="BG57" s="214"/>
      <c r="BH57" s="214"/>
    </row>
    <row r="58" spans="1:60" outlineLevel="3" x14ac:dyDescent="0.2">
      <c r="A58" s="221"/>
      <c r="B58" s="222"/>
      <c r="C58" s="254" t="s">
        <v>216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217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178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218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178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219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220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178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221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178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222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223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178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224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178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253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225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178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254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178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ht="22.5" outlineLevel="3" x14ac:dyDescent="0.2">
      <c r="A70" s="221"/>
      <c r="B70" s="222"/>
      <c r="C70" s="254" t="s">
        <v>255</v>
      </c>
      <c r="D70" s="248"/>
      <c r="E70" s="248"/>
      <c r="F70" s="248"/>
      <c r="G70" s="248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178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45" t="str">
        <f>C70</f>
        <v>· VÝTAH MUSÍ BÝT SCHOPEN PROVOZU PO STANOVENOU DOBU EVAKUACE A MUSÍ BÝT NAVRŽEN PODLE ČSN EN 81-1 NEBO ČSN EN 81-2 A BÝT OPATŘENY OCHRANOU, ŘÍZENÍM A SIGNALIZACÍ PODLE TÉTO NORMY.</v>
      </c>
      <c r="BB70" s="214"/>
      <c r="BC70" s="214"/>
      <c r="BD70" s="214"/>
      <c r="BE70" s="214"/>
      <c r="BF70" s="214"/>
      <c r="BG70" s="214"/>
      <c r="BH70" s="214"/>
    </row>
    <row r="71" spans="1:60" outlineLevel="3" x14ac:dyDescent="0.2">
      <c r="A71" s="221"/>
      <c r="B71" s="222"/>
      <c r="C71" s="254" t="s">
        <v>256</v>
      </c>
      <c r="D71" s="248"/>
      <c r="E71" s="248"/>
      <c r="F71" s="248"/>
      <c r="G71" s="248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178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ht="33.75" outlineLevel="3" x14ac:dyDescent="0.2">
      <c r="A72" s="221"/>
      <c r="B72" s="222"/>
      <c r="C72" s="254" t="s">
        <v>226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178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45" t="str">
        <f>C72</f>
        <v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v>
      </c>
      <c r="BB72" s="214"/>
      <c r="BC72" s="214"/>
      <c r="BD72" s="214"/>
      <c r="BE72" s="214"/>
      <c r="BF72" s="214"/>
      <c r="BG72" s="214"/>
      <c r="BH72" s="214"/>
    </row>
    <row r="73" spans="1:60" ht="22.5" outlineLevel="3" x14ac:dyDescent="0.2">
      <c r="A73" s="221"/>
      <c r="B73" s="222"/>
      <c r="C73" s="254" t="s">
        <v>257</v>
      </c>
      <c r="D73" s="248"/>
      <c r="E73" s="248"/>
      <c r="F73" s="248"/>
      <c r="G73" s="248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178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45" t="str">
        <f>C73</f>
        <v>· V PŘÍPADĚ OHROŽENÍ OBJEKTU POŽÁREM BUDE UMOŽNĚNO SJETÍ KLECE DO STANICE V 1.NP PŘIVOLÁNÍM POMOCÍ KLÍČOVÉHO SPÍNAČE.</v>
      </c>
      <c r="BB73" s="214"/>
      <c r="BC73" s="214"/>
      <c r="BD73" s="214"/>
      <c r="BE73" s="214"/>
      <c r="BF73" s="214"/>
      <c r="BG73" s="214"/>
      <c r="BH73" s="214"/>
    </row>
    <row r="74" spans="1:60" ht="22.5" outlineLevel="3" x14ac:dyDescent="0.2">
      <c r="A74" s="221"/>
      <c r="B74" s="222"/>
      <c r="C74" s="254" t="s">
        <v>258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45" t="str">
        <f>C74</f>
        <v>· VÝTAH MUSÍ BÝT VYŘAZEN Z NORMÁLNÍHO PROVOZU A BÝT PŘIPRAVEN PRO EVAKUACI POMOCÍ ZVLÁŠTNÍHO OVLÁDÁNÍ VÝTAHOVÉ KLECE.</v>
      </c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1"/>
      <c r="B75" s="222"/>
      <c r="C75" s="254" t="s">
        <v>259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178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260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178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ht="45" outlineLevel="3" x14ac:dyDescent="0.2">
      <c r="A77" s="221"/>
      <c r="B77" s="222"/>
      <c r="C77" s="254" t="s">
        <v>261</v>
      </c>
      <c r="D77" s="248"/>
      <c r="E77" s="248"/>
      <c r="F77" s="248"/>
      <c r="G77" s="248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178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45" t="str">
        <f>C77</f>
        <v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v>
      </c>
      <c r="BB77" s="214"/>
      <c r="BC77" s="214"/>
      <c r="BD77" s="214"/>
      <c r="BE77" s="214"/>
      <c r="BF77" s="214"/>
      <c r="BG77" s="214"/>
      <c r="BH77" s="214"/>
    </row>
    <row r="78" spans="1:60" ht="45" outlineLevel="3" x14ac:dyDescent="0.2">
      <c r="A78" s="221"/>
      <c r="B78" s="222"/>
      <c r="C78" s="254" t="s">
        <v>262</v>
      </c>
      <c r="D78" s="248"/>
      <c r="E78" s="248"/>
      <c r="F78" s="248"/>
      <c r="G78" s="248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178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45" t="str">
        <f>C78</f>
        <v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v>
      </c>
      <c r="BB78" s="214"/>
      <c r="BC78" s="214"/>
      <c r="BD78" s="214"/>
      <c r="BE78" s="214"/>
      <c r="BF78" s="214"/>
      <c r="BG78" s="214"/>
      <c r="BH78" s="214"/>
    </row>
    <row r="79" spans="1:60" outlineLevel="3" x14ac:dyDescent="0.2">
      <c r="A79" s="221"/>
      <c r="B79" s="222"/>
      <c r="C79" s="255" t="s">
        <v>227</v>
      </c>
      <c r="D79" s="227"/>
      <c r="E79" s="228"/>
      <c r="F79" s="229"/>
      <c r="G79" s="229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178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3" x14ac:dyDescent="0.2">
      <c r="A80" s="221"/>
      <c r="B80" s="222"/>
      <c r="C80" s="254" t="s">
        <v>228</v>
      </c>
      <c r="D80" s="248"/>
      <c r="E80" s="248"/>
      <c r="F80" s="248"/>
      <c r="G80" s="248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178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1"/>
      <c r="B81" s="222"/>
      <c r="C81" s="254" t="s">
        <v>229</v>
      </c>
      <c r="D81" s="248"/>
      <c r="E81" s="248"/>
      <c r="F81" s="248"/>
      <c r="G81" s="248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178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1"/>
      <c r="B82" s="222"/>
      <c r="C82" s="252" t="s">
        <v>230</v>
      </c>
      <c r="D82" s="225"/>
      <c r="E82" s="226"/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162</v>
      </c>
      <c r="AH82" s="214">
        <v>0</v>
      </c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3" x14ac:dyDescent="0.2">
      <c r="A83" s="221"/>
      <c r="B83" s="222"/>
      <c r="C83" s="252" t="s">
        <v>272</v>
      </c>
      <c r="D83" s="225"/>
      <c r="E83" s="226">
        <v>1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162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x14ac:dyDescent="0.2">
      <c r="A84" s="231" t="s">
        <v>149</v>
      </c>
      <c r="B84" s="232" t="s">
        <v>120</v>
      </c>
      <c r="C84" s="249" t="s">
        <v>27</v>
      </c>
      <c r="D84" s="233"/>
      <c r="E84" s="234"/>
      <c r="F84" s="235"/>
      <c r="G84" s="235">
        <f>SUMIF(AG85:AG88,"&lt;&gt;NOR",G85:G88)</f>
        <v>0</v>
      </c>
      <c r="H84" s="235"/>
      <c r="I84" s="235">
        <f>SUM(I85:I88)</f>
        <v>0</v>
      </c>
      <c r="J84" s="235"/>
      <c r="K84" s="235">
        <f>SUM(K85:K88)</f>
        <v>0</v>
      </c>
      <c r="L84" s="235"/>
      <c r="M84" s="235">
        <f>SUM(M85:M88)</f>
        <v>0</v>
      </c>
      <c r="N84" s="234"/>
      <c r="O84" s="234">
        <f>SUM(O85:O88)</f>
        <v>0</v>
      </c>
      <c r="P84" s="234"/>
      <c r="Q84" s="234">
        <f>SUM(Q85:Q88)</f>
        <v>0</v>
      </c>
      <c r="R84" s="235"/>
      <c r="S84" s="235"/>
      <c r="T84" s="236"/>
      <c r="U84" s="230"/>
      <c r="V84" s="230">
        <f>SUM(V85:V88)</f>
        <v>0</v>
      </c>
      <c r="W84" s="230"/>
      <c r="X84" s="230"/>
      <c r="Y84" s="230"/>
      <c r="AG84" t="s">
        <v>150</v>
      </c>
    </row>
    <row r="85" spans="1:60" outlineLevel="1" x14ac:dyDescent="0.2">
      <c r="A85" s="238">
        <v>10</v>
      </c>
      <c r="B85" s="239" t="s">
        <v>232</v>
      </c>
      <c r="C85" s="250" t="s">
        <v>233</v>
      </c>
      <c r="D85" s="240" t="s">
        <v>234</v>
      </c>
      <c r="E85" s="241">
        <v>1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12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155</v>
      </c>
      <c r="T85" s="244" t="s">
        <v>176</v>
      </c>
      <c r="U85" s="224">
        <v>0</v>
      </c>
      <c r="V85" s="224">
        <f>ROUND(E85*U85,2)</f>
        <v>0</v>
      </c>
      <c r="W85" s="224"/>
      <c r="X85" s="224" t="s">
        <v>235</v>
      </c>
      <c r="Y85" s="224" t="s">
        <v>157</v>
      </c>
      <c r="Z85" s="214"/>
      <c r="AA85" s="214"/>
      <c r="AB85" s="214"/>
      <c r="AC85" s="214"/>
      <c r="AD85" s="214"/>
      <c r="AE85" s="214"/>
      <c r="AF85" s="214"/>
      <c r="AG85" s="214" t="s">
        <v>236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1"/>
      <c r="B86" s="222"/>
      <c r="C86" s="253" t="s">
        <v>237</v>
      </c>
      <c r="D86" s="247"/>
      <c r="E86" s="247"/>
      <c r="F86" s="247"/>
      <c r="G86" s="247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4"/>
      <c r="AA86" s="214"/>
      <c r="AB86" s="214"/>
      <c r="AC86" s="214"/>
      <c r="AD86" s="214"/>
      <c r="AE86" s="214"/>
      <c r="AF86" s="214"/>
      <c r="AG86" s="214" t="s">
        <v>178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38">
        <v>11</v>
      </c>
      <c r="B87" s="239" t="s">
        <v>238</v>
      </c>
      <c r="C87" s="250" t="s">
        <v>239</v>
      </c>
      <c r="D87" s="240" t="s">
        <v>234</v>
      </c>
      <c r="E87" s="241">
        <v>1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12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155</v>
      </c>
      <c r="T87" s="244" t="s">
        <v>176</v>
      </c>
      <c r="U87" s="224">
        <v>0</v>
      </c>
      <c r="V87" s="224">
        <f>ROUND(E87*U87,2)</f>
        <v>0</v>
      </c>
      <c r="W87" s="224"/>
      <c r="X87" s="224" t="s">
        <v>235</v>
      </c>
      <c r="Y87" s="224" t="s">
        <v>157</v>
      </c>
      <c r="Z87" s="214"/>
      <c r="AA87" s="214"/>
      <c r="AB87" s="214"/>
      <c r="AC87" s="214"/>
      <c r="AD87" s="214"/>
      <c r="AE87" s="214"/>
      <c r="AF87" s="214"/>
      <c r="AG87" s="214" t="s">
        <v>240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ht="22.5" outlineLevel="2" x14ac:dyDescent="0.2">
      <c r="A88" s="221"/>
      <c r="B88" s="222"/>
      <c r="C88" s="253" t="s">
        <v>241</v>
      </c>
      <c r="D88" s="247"/>
      <c r="E88" s="247"/>
      <c r="F88" s="247"/>
      <c r="G88" s="247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4"/>
      <c r="AA88" s="214"/>
      <c r="AB88" s="214"/>
      <c r="AC88" s="214"/>
      <c r="AD88" s="214"/>
      <c r="AE88" s="214"/>
      <c r="AF88" s="214"/>
      <c r="AG88" s="214" t="s">
        <v>178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45" t="str">
        <f>C88</f>
        <v>Náklady na ztížené provádění stavebních prací v důsledku nepřerušeného provozu na staveništi nebo v případech nepřerušeného provozu v objektech v nichž se stavební práce provádí.</v>
      </c>
      <c r="BB88" s="214"/>
      <c r="BC88" s="214"/>
      <c r="BD88" s="214"/>
      <c r="BE88" s="214"/>
      <c r="BF88" s="214"/>
      <c r="BG88" s="214"/>
      <c r="BH88" s="214"/>
    </row>
    <row r="89" spans="1:60" x14ac:dyDescent="0.2">
      <c r="A89" s="231" t="s">
        <v>149</v>
      </c>
      <c r="B89" s="232" t="s">
        <v>121</v>
      </c>
      <c r="C89" s="249" t="s">
        <v>28</v>
      </c>
      <c r="D89" s="233"/>
      <c r="E89" s="234"/>
      <c r="F89" s="235"/>
      <c r="G89" s="235">
        <f>SUMIF(AG90:AG96,"&lt;&gt;NOR",G90:G96)</f>
        <v>0</v>
      </c>
      <c r="H89" s="235"/>
      <c r="I89" s="235">
        <f>SUM(I90:I96)</f>
        <v>0</v>
      </c>
      <c r="J89" s="235"/>
      <c r="K89" s="235">
        <f>SUM(K90:K96)</f>
        <v>0</v>
      </c>
      <c r="L89" s="235"/>
      <c r="M89" s="235">
        <f>SUM(M90:M96)</f>
        <v>0</v>
      </c>
      <c r="N89" s="234"/>
      <c r="O89" s="234">
        <f>SUM(O90:O96)</f>
        <v>0</v>
      </c>
      <c r="P89" s="234"/>
      <c r="Q89" s="234">
        <f>SUM(Q90:Q96)</f>
        <v>0</v>
      </c>
      <c r="R89" s="235"/>
      <c r="S89" s="235"/>
      <c r="T89" s="236"/>
      <c r="U89" s="230"/>
      <c r="V89" s="230">
        <f>SUM(V90:V96)</f>
        <v>0</v>
      </c>
      <c r="W89" s="230"/>
      <c r="X89" s="230"/>
      <c r="Y89" s="230"/>
      <c r="AG89" t="s">
        <v>150</v>
      </c>
    </row>
    <row r="90" spans="1:60" outlineLevel="1" x14ac:dyDescent="0.2">
      <c r="A90" s="238">
        <v>12</v>
      </c>
      <c r="B90" s="239" t="s">
        <v>242</v>
      </c>
      <c r="C90" s="250" t="s">
        <v>243</v>
      </c>
      <c r="D90" s="240" t="s">
        <v>234</v>
      </c>
      <c r="E90" s="241">
        <v>1</v>
      </c>
      <c r="F90" s="242"/>
      <c r="G90" s="243">
        <f>ROUND(E90*F90,2)</f>
        <v>0</v>
      </c>
      <c r="H90" s="242"/>
      <c r="I90" s="243">
        <f>ROUND(E90*H90,2)</f>
        <v>0</v>
      </c>
      <c r="J90" s="242"/>
      <c r="K90" s="243">
        <f>ROUND(E90*J90,2)</f>
        <v>0</v>
      </c>
      <c r="L90" s="243">
        <v>12</v>
      </c>
      <c r="M90" s="243">
        <f>G90*(1+L90/100)</f>
        <v>0</v>
      </c>
      <c r="N90" s="241">
        <v>0</v>
      </c>
      <c r="O90" s="241">
        <f>ROUND(E90*N90,2)</f>
        <v>0</v>
      </c>
      <c r="P90" s="241">
        <v>0</v>
      </c>
      <c r="Q90" s="241">
        <f>ROUND(E90*P90,2)</f>
        <v>0</v>
      </c>
      <c r="R90" s="243"/>
      <c r="S90" s="243" t="s">
        <v>155</v>
      </c>
      <c r="T90" s="244" t="s">
        <v>176</v>
      </c>
      <c r="U90" s="224">
        <v>0</v>
      </c>
      <c r="V90" s="224">
        <f>ROUND(E90*U90,2)</f>
        <v>0</v>
      </c>
      <c r="W90" s="224"/>
      <c r="X90" s="224" t="s">
        <v>235</v>
      </c>
      <c r="Y90" s="224" t="s">
        <v>157</v>
      </c>
      <c r="Z90" s="214"/>
      <c r="AA90" s="214"/>
      <c r="AB90" s="214"/>
      <c r="AC90" s="214"/>
      <c r="AD90" s="214"/>
      <c r="AE90" s="214"/>
      <c r="AF90" s="214"/>
      <c r="AG90" s="214" t="s">
        <v>236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2" x14ac:dyDescent="0.2">
      <c r="A91" s="221"/>
      <c r="B91" s="222"/>
      <c r="C91" s="253" t="s">
        <v>244</v>
      </c>
      <c r="D91" s="247"/>
      <c r="E91" s="247"/>
      <c r="F91" s="247"/>
      <c r="G91" s="247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4"/>
      <c r="AA91" s="214"/>
      <c r="AB91" s="214"/>
      <c r="AC91" s="214"/>
      <c r="AD91" s="214"/>
      <c r="AE91" s="214"/>
      <c r="AF91" s="214"/>
      <c r="AG91" s="214" t="s">
        <v>178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38">
        <v>13</v>
      </c>
      <c r="B92" s="239" t="s">
        <v>249</v>
      </c>
      <c r="C92" s="250" t="s">
        <v>250</v>
      </c>
      <c r="D92" s="240" t="s">
        <v>234</v>
      </c>
      <c r="E92" s="241">
        <v>1</v>
      </c>
      <c r="F92" s="242"/>
      <c r="G92" s="243">
        <f>ROUND(E92*F92,2)</f>
        <v>0</v>
      </c>
      <c r="H92" s="242"/>
      <c r="I92" s="243">
        <f>ROUND(E92*H92,2)</f>
        <v>0</v>
      </c>
      <c r="J92" s="242"/>
      <c r="K92" s="243">
        <f>ROUND(E92*J92,2)</f>
        <v>0</v>
      </c>
      <c r="L92" s="243">
        <v>12</v>
      </c>
      <c r="M92" s="243">
        <f>G92*(1+L92/100)</f>
        <v>0</v>
      </c>
      <c r="N92" s="241">
        <v>0</v>
      </c>
      <c r="O92" s="241">
        <f>ROUND(E92*N92,2)</f>
        <v>0</v>
      </c>
      <c r="P92" s="241">
        <v>0</v>
      </c>
      <c r="Q92" s="241">
        <f>ROUND(E92*P92,2)</f>
        <v>0</v>
      </c>
      <c r="R92" s="243"/>
      <c r="S92" s="243" t="s">
        <v>155</v>
      </c>
      <c r="T92" s="244" t="s">
        <v>176</v>
      </c>
      <c r="U92" s="224">
        <v>0</v>
      </c>
      <c r="V92" s="224">
        <f>ROUND(E92*U92,2)</f>
        <v>0</v>
      </c>
      <c r="W92" s="224"/>
      <c r="X92" s="224" t="s">
        <v>235</v>
      </c>
      <c r="Y92" s="224" t="s">
        <v>157</v>
      </c>
      <c r="Z92" s="214"/>
      <c r="AA92" s="214"/>
      <c r="AB92" s="214"/>
      <c r="AC92" s="214"/>
      <c r="AD92" s="214"/>
      <c r="AE92" s="214"/>
      <c r="AF92" s="214"/>
      <c r="AG92" s="214" t="s">
        <v>236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1"/>
      <c r="B93" s="222"/>
      <c r="C93" s="253" t="s">
        <v>251</v>
      </c>
      <c r="D93" s="247"/>
      <c r="E93" s="247"/>
      <c r="F93" s="247"/>
      <c r="G93" s="247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178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45" t="str">
        <f>C93</f>
        <v>Náklady zhotovitele, které vzniknou v souvislosti s povinnostmi zhotovitele při předání a převzetí díla.</v>
      </c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38">
        <v>14</v>
      </c>
      <c r="B94" s="239" t="s">
        <v>245</v>
      </c>
      <c r="C94" s="250" t="s">
        <v>246</v>
      </c>
      <c r="D94" s="240" t="s">
        <v>234</v>
      </c>
      <c r="E94" s="241">
        <v>1</v>
      </c>
      <c r="F94" s="242"/>
      <c r="G94" s="243">
        <f>ROUND(E94*F94,2)</f>
        <v>0</v>
      </c>
      <c r="H94" s="242"/>
      <c r="I94" s="243">
        <f>ROUND(E94*H94,2)</f>
        <v>0</v>
      </c>
      <c r="J94" s="242"/>
      <c r="K94" s="243">
        <f>ROUND(E94*J94,2)</f>
        <v>0</v>
      </c>
      <c r="L94" s="243">
        <v>12</v>
      </c>
      <c r="M94" s="243">
        <f>G94*(1+L94/100)</f>
        <v>0</v>
      </c>
      <c r="N94" s="241">
        <v>0</v>
      </c>
      <c r="O94" s="241">
        <f>ROUND(E94*N94,2)</f>
        <v>0</v>
      </c>
      <c r="P94" s="241">
        <v>0</v>
      </c>
      <c r="Q94" s="241">
        <f>ROUND(E94*P94,2)</f>
        <v>0</v>
      </c>
      <c r="R94" s="243"/>
      <c r="S94" s="243" t="s">
        <v>155</v>
      </c>
      <c r="T94" s="244" t="s">
        <v>176</v>
      </c>
      <c r="U94" s="224">
        <v>0</v>
      </c>
      <c r="V94" s="224">
        <f>ROUND(E94*U94,2)</f>
        <v>0</v>
      </c>
      <c r="W94" s="224"/>
      <c r="X94" s="224" t="s">
        <v>235</v>
      </c>
      <c r="Y94" s="224" t="s">
        <v>157</v>
      </c>
      <c r="Z94" s="214"/>
      <c r="AA94" s="214"/>
      <c r="AB94" s="214"/>
      <c r="AC94" s="214"/>
      <c r="AD94" s="214"/>
      <c r="AE94" s="214"/>
      <c r="AF94" s="214"/>
      <c r="AG94" s="214" t="s">
        <v>236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ht="33.75" outlineLevel="2" x14ac:dyDescent="0.2">
      <c r="A95" s="221"/>
      <c r="B95" s="222"/>
      <c r="C95" s="253" t="s">
        <v>247</v>
      </c>
      <c r="D95" s="247"/>
      <c r="E95" s="247"/>
      <c r="F95" s="247"/>
      <c r="G95" s="247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4"/>
      <c r="AA95" s="214"/>
      <c r="AB95" s="214"/>
      <c r="AC95" s="214"/>
      <c r="AD95" s="214"/>
      <c r="AE95" s="214"/>
      <c r="AF95" s="214"/>
      <c r="AG95" s="214" t="s">
        <v>178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45" t="str">
        <f>C95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95" s="214"/>
      <c r="BC95" s="214"/>
      <c r="BD95" s="214"/>
      <c r="BE95" s="214"/>
      <c r="BF95" s="214"/>
      <c r="BG95" s="214"/>
      <c r="BH95" s="214"/>
    </row>
    <row r="96" spans="1:60" ht="22.5" outlineLevel="3" x14ac:dyDescent="0.2">
      <c r="A96" s="221"/>
      <c r="B96" s="222"/>
      <c r="C96" s="254" t="s">
        <v>248</v>
      </c>
      <c r="D96" s="248"/>
      <c r="E96" s="248"/>
      <c r="F96" s="248"/>
      <c r="G96" s="248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178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45" t="str">
        <f>C96</f>
        <v>Provoz pro pěší bude zajištěn provizorními lávkami. Výkopy na volných a neohrazených pozemcích budou opatřeny ochranným zábradlím tak, aby bylo zabráněno pádu cizích osob do výkopu. Zábradlí bude zřetelně označeno případně osvíceno.</v>
      </c>
      <c r="BB96" s="214"/>
      <c r="BC96" s="214"/>
      <c r="BD96" s="214"/>
      <c r="BE96" s="214"/>
      <c r="BF96" s="214"/>
      <c r="BG96" s="214"/>
      <c r="BH96" s="214"/>
    </row>
    <row r="97" spans="1:33" x14ac:dyDescent="0.2">
      <c r="A97" s="3"/>
      <c r="B97" s="4"/>
      <c r="C97" s="256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135</v>
      </c>
    </row>
    <row r="98" spans="1:33" x14ac:dyDescent="0.2">
      <c r="A98" s="217"/>
      <c r="B98" s="218" t="s">
        <v>29</v>
      </c>
      <c r="C98" s="257"/>
      <c r="D98" s="219"/>
      <c r="E98" s="220"/>
      <c r="F98" s="220"/>
      <c r="G98" s="237">
        <f>G8+G16+G25+G30+G36+G42+G84+G89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252</v>
      </c>
    </row>
    <row r="99" spans="1:33" x14ac:dyDescent="0.2">
      <c r="C99" s="258"/>
      <c r="D99" s="10"/>
      <c r="AG99" t="s">
        <v>263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hKtLaurL8QMmJERBlGwUzr0ClVWNxM7A3kciTDRwBhA+MQ4sI6Y3q9yUlaIYhc69fojyUeAxFNVhMOmUW6R8w==" saltValue="m3CUVwdiP4SkgGQF3rWdhg==" spinCount="100000" sheet="1" formatRows="0"/>
  <mergeCells count="50">
    <mergeCell ref="C95:G95"/>
    <mergeCell ref="C96:G96"/>
    <mergeCell ref="C80:G80"/>
    <mergeCell ref="C81:G81"/>
    <mergeCell ref="C86:G86"/>
    <mergeCell ref="C88:G88"/>
    <mergeCell ref="C91:G91"/>
    <mergeCell ref="C93:G93"/>
    <mergeCell ref="C73:G73"/>
    <mergeCell ref="C74:G74"/>
    <mergeCell ref="C75:G75"/>
    <mergeCell ref="C76:G76"/>
    <mergeCell ref="C77:G77"/>
    <mergeCell ref="C78:G78"/>
    <mergeCell ref="C67:G67"/>
    <mergeCell ref="C68:G68"/>
    <mergeCell ref="C69:G69"/>
    <mergeCell ref="C70:G70"/>
    <mergeCell ref="C71:G71"/>
    <mergeCell ref="C72:G72"/>
    <mergeCell ref="C61:G61"/>
    <mergeCell ref="C62:G62"/>
    <mergeCell ref="C63:G63"/>
    <mergeCell ref="C64:G64"/>
    <mergeCell ref="C65:G65"/>
    <mergeCell ref="C66:G66"/>
    <mergeCell ref="C55:G55"/>
    <mergeCell ref="C56:G56"/>
    <mergeCell ref="C57:G57"/>
    <mergeCell ref="C58:G58"/>
    <mergeCell ref="C59:G59"/>
    <mergeCell ref="C60:G60"/>
    <mergeCell ref="C49:G49"/>
    <mergeCell ref="C50:G50"/>
    <mergeCell ref="C51:G51"/>
    <mergeCell ref="C52:G52"/>
    <mergeCell ref="C53:G53"/>
    <mergeCell ref="C54:G54"/>
    <mergeCell ref="C32:G32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83CF6-4454-4D9B-B78F-A1656D1078B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61</v>
      </c>
      <c r="C4" s="206" t="s">
        <v>62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98</v>
      </c>
      <c r="C8" s="249" t="s">
        <v>99</v>
      </c>
      <c r="D8" s="233"/>
      <c r="E8" s="234"/>
      <c r="F8" s="235"/>
      <c r="G8" s="235">
        <f>SUMIF(AG9:AG15,"&lt;&gt;NOR",G9:G15)</f>
        <v>0</v>
      </c>
      <c r="H8" s="235"/>
      <c r="I8" s="235">
        <f>SUM(I9:I15)</f>
        <v>0</v>
      </c>
      <c r="J8" s="235"/>
      <c r="K8" s="235">
        <f>SUM(K9:K15)</f>
        <v>0</v>
      </c>
      <c r="L8" s="235"/>
      <c r="M8" s="235">
        <f>SUM(M9:M15)</f>
        <v>0</v>
      </c>
      <c r="N8" s="234"/>
      <c r="O8" s="234">
        <f>SUM(O9:O15)</f>
        <v>7.0000000000000007E-2</v>
      </c>
      <c r="P8" s="234"/>
      <c r="Q8" s="234">
        <f>SUM(Q9:Q15)</f>
        <v>0</v>
      </c>
      <c r="R8" s="235"/>
      <c r="S8" s="235"/>
      <c r="T8" s="236"/>
      <c r="U8" s="230"/>
      <c r="V8" s="230">
        <f>SUM(V9:V15)</f>
        <v>3.6999999999999997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151</v>
      </c>
      <c r="C9" s="250" t="s">
        <v>152</v>
      </c>
      <c r="D9" s="240" t="s">
        <v>153</v>
      </c>
      <c r="E9" s="241">
        <v>4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8.8699999999999994E-3</v>
      </c>
      <c r="O9" s="241">
        <f>ROUND(E9*N9,2)</f>
        <v>0.04</v>
      </c>
      <c r="P9" s="241">
        <v>0</v>
      </c>
      <c r="Q9" s="241">
        <f>ROUND(E9*P9,2)</f>
        <v>0</v>
      </c>
      <c r="R9" s="243" t="s">
        <v>154</v>
      </c>
      <c r="S9" s="243" t="s">
        <v>155</v>
      </c>
      <c r="T9" s="244" t="s">
        <v>155</v>
      </c>
      <c r="U9" s="224">
        <v>0.35974</v>
      </c>
      <c r="V9" s="224">
        <f>ROUND(E9*U9,2)</f>
        <v>1.44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1" t="s">
        <v>159</v>
      </c>
      <c r="D10" s="246"/>
      <c r="E10" s="246"/>
      <c r="F10" s="246"/>
      <c r="G10" s="246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160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5" t="str">
        <f>C10</f>
        <v>jakoukoliv maltou, z pomocného pracovního lešení o výšce podlahy do 1900 mm a pro zatížení do 1,5 kPa,</v>
      </c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1"/>
      <c r="B11" s="222"/>
      <c r="C11" s="252" t="s">
        <v>273</v>
      </c>
      <c r="D11" s="225"/>
      <c r="E11" s="226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4"/>
      <c r="AA11" s="214"/>
      <c r="AB11" s="214"/>
      <c r="AC11" s="214"/>
      <c r="AD11" s="214"/>
      <c r="AE11" s="214"/>
      <c r="AF11" s="214"/>
      <c r="AG11" s="214" t="s">
        <v>162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1"/>
      <c r="B12" s="222"/>
      <c r="C12" s="252" t="s">
        <v>274</v>
      </c>
      <c r="D12" s="225"/>
      <c r="E12" s="226">
        <v>4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162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2</v>
      </c>
      <c r="B13" s="239" t="s">
        <v>164</v>
      </c>
      <c r="C13" s="250" t="s">
        <v>165</v>
      </c>
      <c r="D13" s="240" t="s">
        <v>166</v>
      </c>
      <c r="E13" s="241">
        <v>12.4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2.5100000000000001E-3</v>
      </c>
      <c r="O13" s="241">
        <f>ROUND(E13*N13,2)</f>
        <v>0.03</v>
      </c>
      <c r="P13" s="241">
        <v>0</v>
      </c>
      <c r="Q13" s="241">
        <f>ROUND(E13*P13,2)</f>
        <v>0</v>
      </c>
      <c r="R13" s="243" t="s">
        <v>154</v>
      </c>
      <c r="S13" s="243" t="s">
        <v>155</v>
      </c>
      <c r="T13" s="244" t="s">
        <v>155</v>
      </c>
      <c r="U13" s="224">
        <v>0.18232999999999999</v>
      </c>
      <c r="V13" s="224">
        <f>ROUND(E13*U13,2)</f>
        <v>2.2599999999999998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2" t="s">
        <v>273</v>
      </c>
      <c r="D14" s="225"/>
      <c r="E14" s="226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162</v>
      </c>
      <c r="AH14" s="214">
        <v>0</v>
      </c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3" x14ac:dyDescent="0.2">
      <c r="A15" s="221"/>
      <c r="B15" s="222"/>
      <c r="C15" s="252" t="s">
        <v>275</v>
      </c>
      <c r="D15" s="225"/>
      <c r="E15" s="226">
        <v>12.4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4"/>
      <c r="AA15" s="214"/>
      <c r="AB15" s="214"/>
      <c r="AC15" s="214"/>
      <c r="AD15" s="214"/>
      <c r="AE15" s="214"/>
      <c r="AF15" s="214"/>
      <c r="AG15" s="214" t="s">
        <v>162</v>
      </c>
      <c r="AH15" s="214"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x14ac:dyDescent="0.2">
      <c r="A16" s="231" t="s">
        <v>149</v>
      </c>
      <c r="B16" s="232" t="s">
        <v>100</v>
      </c>
      <c r="C16" s="249" t="s">
        <v>101</v>
      </c>
      <c r="D16" s="233"/>
      <c r="E16" s="234"/>
      <c r="F16" s="235"/>
      <c r="G16" s="235">
        <f>SUMIF(AG17:AG24,"&lt;&gt;NOR",G17:G24)</f>
        <v>0</v>
      </c>
      <c r="H16" s="235"/>
      <c r="I16" s="235">
        <f>SUM(I17:I24)</f>
        <v>0</v>
      </c>
      <c r="J16" s="235"/>
      <c r="K16" s="235">
        <f>SUM(K17:K24)</f>
        <v>0</v>
      </c>
      <c r="L16" s="235"/>
      <c r="M16" s="235">
        <f>SUM(M17:M24)</f>
        <v>0</v>
      </c>
      <c r="N16" s="234"/>
      <c r="O16" s="234">
        <f>SUM(O17:O24)</f>
        <v>0.01</v>
      </c>
      <c r="P16" s="234"/>
      <c r="Q16" s="234">
        <f>SUM(Q17:Q24)</f>
        <v>0</v>
      </c>
      <c r="R16" s="235"/>
      <c r="S16" s="235"/>
      <c r="T16" s="236"/>
      <c r="U16" s="230"/>
      <c r="V16" s="230">
        <f>SUM(V17:V24)</f>
        <v>43.12</v>
      </c>
      <c r="W16" s="230"/>
      <c r="X16" s="230"/>
      <c r="Y16" s="230"/>
      <c r="AG16" t="s">
        <v>150</v>
      </c>
    </row>
    <row r="17" spans="1:60" ht="56.25" outlineLevel="1" x14ac:dyDescent="0.2">
      <c r="A17" s="238">
        <v>3</v>
      </c>
      <c r="B17" s="239" t="s">
        <v>168</v>
      </c>
      <c r="C17" s="250" t="s">
        <v>169</v>
      </c>
      <c r="D17" s="240" t="s">
        <v>170</v>
      </c>
      <c r="E17" s="241">
        <v>140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4.0000000000000003E-5</v>
      </c>
      <c r="O17" s="241">
        <f>ROUND(E17*N17,2)</f>
        <v>0.01</v>
      </c>
      <c r="P17" s="241">
        <v>0</v>
      </c>
      <c r="Q17" s="241">
        <f>ROUND(E17*P17,2)</f>
        <v>0</v>
      </c>
      <c r="R17" s="243" t="s">
        <v>171</v>
      </c>
      <c r="S17" s="243" t="s">
        <v>155</v>
      </c>
      <c r="T17" s="244" t="s">
        <v>155</v>
      </c>
      <c r="U17" s="224">
        <v>0.308</v>
      </c>
      <c r="V17" s="224">
        <f>ROUND(E17*U17,2)</f>
        <v>43.12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2" t="s">
        <v>161</v>
      </c>
      <c r="D18" s="225"/>
      <c r="E18" s="226"/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162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1"/>
      <c r="B19" s="222"/>
      <c r="C19" s="252" t="s">
        <v>276</v>
      </c>
      <c r="D19" s="225"/>
      <c r="E19" s="226">
        <v>140</v>
      </c>
      <c r="F19" s="224"/>
      <c r="G19" s="224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4"/>
      <c r="AA19" s="214"/>
      <c r="AB19" s="214"/>
      <c r="AC19" s="214"/>
      <c r="AD19" s="214"/>
      <c r="AE19" s="214"/>
      <c r="AF19" s="214"/>
      <c r="AG19" s="214" t="s">
        <v>162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38">
        <v>4</v>
      </c>
      <c r="B20" s="239" t="s">
        <v>173</v>
      </c>
      <c r="C20" s="250" t="s">
        <v>277</v>
      </c>
      <c r="D20" s="240" t="s">
        <v>153</v>
      </c>
      <c r="E20" s="241">
        <v>1</v>
      </c>
      <c r="F20" s="242"/>
      <c r="G20" s="243">
        <f>ROUND(E20*F20,2)</f>
        <v>0</v>
      </c>
      <c r="H20" s="242"/>
      <c r="I20" s="243">
        <f>ROUND(E20*H20,2)</f>
        <v>0</v>
      </c>
      <c r="J20" s="242"/>
      <c r="K20" s="243">
        <f>ROUND(E20*J20,2)</f>
        <v>0</v>
      </c>
      <c r="L20" s="243">
        <v>12</v>
      </c>
      <c r="M20" s="243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3"/>
      <c r="S20" s="243" t="s">
        <v>175</v>
      </c>
      <c r="T20" s="244" t="s">
        <v>176</v>
      </c>
      <c r="U20" s="224">
        <v>0</v>
      </c>
      <c r="V20" s="224">
        <f>ROUND(E20*U20,2)</f>
        <v>0</v>
      </c>
      <c r="W20" s="224"/>
      <c r="X20" s="224" t="s">
        <v>156</v>
      </c>
      <c r="Y20" s="224" t="s">
        <v>157</v>
      </c>
      <c r="Z20" s="214"/>
      <c r="AA20" s="214"/>
      <c r="AB20" s="214"/>
      <c r="AC20" s="214"/>
      <c r="AD20" s="214"/>
      <c r="AE20" s="214"/>
      <c r="AF20" s="214"/>
      <c r="AG20" s="214" t="s">
        <v>158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1"/>
      <c r="B21" s="222"/>
      <c r="C21" s="253" t="s">
        <v>177</v>
      </c>
      <c r="D21" s="247"/>
      <c r="E21" s="247"/>
      <c r="F21" s="247"/>
      <c r="G21" s="24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4"/>
      <c r="AA21" s="214"/>
      <c r="AB21" s="214"/>
      <c r="AC21" s="214"/>
      <c r="AD21" s="214"/>
      <c r="AE21" s="214"/>
      <c r="AF21" s="214"/>
      <c r="AG21" s="214" t="s">
        <v>178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1"/>
      <c r="B22" s="222"/>
      <c r="C22" s="252" t="s">
        <v>278</v>
      </c>
      <c r="D22" s="225"/>
      <c r="E22" s="226"/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4"/>
      <c r="AA22" s="214"/>
      <c r="AB22" s="214"/>
      <c r="AC22" s="214"/>
      <c r="AD22" s="214"/>
      <c r="AE22" s="214"/>
      <c r="AF22" s="214"/>
      <c r="AG22" s="214" t="s">
        <v>162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1"/>
      <c r="B23" s="222"/>
      <c r="C23" s="252" t="s">
        <v>180</v>
      </c>
      <c r="D23" s="225"/>
      <c r="E23" s="226"/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162</v>
      </c>
      <c r="AH23" s="214">
        <v>0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1"/>
      <c r="B24" s="222"/>
      <c r="C24" s="252" t="s">
        <v>181</v>
      </c>
      <c r="D24" s="225"/>
      <c r="E24" s="226">
        <v>1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4"/>
      <c r="AA24" s="214"/>
      <c r="AB24" s="214"/>
      <c r="AC24" s="214"/>
      <c r="AD24" s="214"/>
      <c r="AE24" s="214"/>
      <c r="AF24" s="214"/>
      <c r="AG24" s="214" t="s">
        <v>162</v>
      </c>
      <c r="AH24" s="214">
        <v>0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1" t="s">
        <v>149</v>
      </c>
      <c r="B25" s="232" t="s">
        <v>102</v>
      </c>
      <c r="C25" s="249" t="s">
        <v>103</v>
      </c>
      <c r="D25" s="233"/>
      <c r="E25" s="234"/>
      <c r="F25" s="235"/>
      <c r="G25" s="235">
        <f>SUMIF(AG26:AG29,"&lt;&gt;NOR",G26:G29)</f>
        <v>0</v>
      </c>
      <c r="H25" s="235"/>
      <c r="I25" s="235">
        <f>SUM(I26:I29)</f>
        <v>0</v>
      </c>
      <c r="J25" s="235"/>
      <c r="K25" s="235">
        <f>SUM(K26:K29)</f>
        <v>0</v>
      </c>
      <c r="L25" s="235"/>
      <c r="M25" s="235">
        <f>SUM(M26:M29)</f>
        <v>0</v>
      </c>
      <c r="N25" s="234"/>
      <c r="O25" s="234">
        <f>SUM(O26:O29)</f>
        <v>0</v>
      </c>
      <c r="P25" s="234"/>
      <c r="Q25" s="234">
        <f>SUM(Q26:Q29)</f>
        <v>0</v>
      </c>
      <c r="R25" s="235"/>
      <c r="S25" s="235"/>
      <c r="T25" s="236"/>
      <c r="U25" s="230"/>
      <c r="V25" s="230">
        <f>SUM(V26:V29)</f>
        <v>0</v>
      </c>
      <c r="W25" s="230"/>
      <c r="X25" s="230"/>
      <c r="Y25" s="230"/>
      <c r="AG25" t="s">
        <v>150</v>
      </c>
    </row>
    <row r="26" spans="1:60" ht="22.5" outlineLevel="1" x14ac:dyDescent="0.2">
      <c r="A26" s="238">
        <v>5</v>
      </c>
      <c r="B26" s="239" t="s">
        <v>182</v>
      </c>
      <c r="C26" s="250" t="s">
        <v>183</v>
      </c>
      <c r="D26" s="240" t="s">
        <v>153</v>
      </c>
      <c r="E26" s="241">
        <v>1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175</v>
      </c>
      <c r="T26" s="244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2" t="s">
        <v>278</v>
      </c>
      <c r="D27" s="225"/>
      <c r="E27" s="226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162</v>
      </c>
      <c r="AH27" s="214"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3" x14ac:dyDescent="0.2">
      <c r="A28" s="221"/>
      <c r="B28" s="222"/>
      <c r="C28" s="252" t="s">
        <v>180</v>
      </c>
      <c r="D28" s="225"/>
      <c r="E28" s="226"/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162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3" x14ac:dyDescent="0.2">
      <c r="A29" s="221"/>
      <c r="B29" s="222"/>
      <c r="C29" s="252" t="s">
        <v>181</v>
      </c>
      <c r="D29" s="225"/>
      <c r="E29" s="226">
        <v>1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162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x14ac:dyDescent="0.2">
      <c r="A30" s="231" t="s">
        <v>149</v>
      </c>
      <c r="B30" s="232" t="s">
        <v>104</v>
      </c>
      <c r="C30" s="249" t="s">
        <v>105</v>
      </c>
      <c r="D30" s="233"/>
      <c r="E30" s="234"/>
      <c r="F30" s="235"/>
      <c r="G30" s="235">
        <f>SUMIF(AG31:AG35,"&lt;&gt;NOR",G31:G35)</f>
        <v>0</v>
      </c>
      <c r="H30" s="235"/>
      <c r="I30" s="235">
        <f>SUM(I31:I35)</f>
        <v>0</v>
      </c>
      <c r="J30" s="235"/>
      <c r="K30" s="235">
        <f>SUM(K31:K35)</f>
        <v>0</v>
      </c>
      <c r="L30" s="235"/>
      <c r="M30" s="235">
        <f>SUM(M31:M35)</f>
        <v>0</v>
      </c>
      <c r="N30" s="234"/>
      <c r="O30" s="234">
        <f>SUM(O31:O35)</f>
        <v>0</v>
      </c>
      <c r="P30" s="234"/>
      <c r="Q30" s="234">
        <f>SUM(Q31:Q35)</f>
        <v>0</v>
      </c>
      <c r="R30" s="235"/>
      <c r="S30" s="235"/>
      <c r="T30" s="236"/>
      <c r="U30" s="230"/>
      <c r="V30" s="230">
        <f>SUM(V31:V35)</f>
        <v>0.14000000000000001</v>
      </c>
      <c r="W30" s="230"/>
      <c r="X30" s="230"/>
      <c r="Y30" s="230"/>
      <c r="AG30" t="s">
        <v>150</v>
      </c>
    </row>
    <row r="31" spans="1:60" ht="22.5" outlineLevel="1" x14ac:dyDescent="0.2">
      <c r="A31" s="238">
        <v>6</v>
      </c>
      <c r="B31" s="239" t="s">
        <v>184</v>
      </c>
      <c r="C31" s="250" t="s">
        <v>185</v>
      </c>
      <c r="D31" s="240" t="s">
        <v>186</v>
      </c>
      <c r="E31" s="241">
        <v>7.22E-2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 t="s">
        <v>154</v>
      </c>
      <c r="S31" s="243" t="s">
        <v>155</v>
      </c>
      <c r="T31" s="244" t="s">
        <v>155</v>
      </c>
      <c r="U31" s="224">
        <v>1.8919999999999999</v>
      </c>
      <c r="V31" s="224">
        <f>ROUND(E31*U31,2)</f>
        <v>0.14000000000000001</v>
      </c>
      <c r="W31" s="224"/>
      <c r="X31" s="224" t="s">
        <v>187</v>
      </c>
      <c r="Y31" s="224" t="s">
        <v>157</v>
      </c>
      <c r="Z31" s="214"/>
      <c r="AA31" s="214"/>
      <c r="AB31" s="214"/>
      <c r="AC31" s="214"/>
      <c r="AD31" s="214"/>
      <c r="AE31" s="214"/>
      <c r="AF31" s="214"/>
      <c r="AG31" s="214" t="s">
        <v>188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1" t="s">
        <v>189</v>
      </c>
      <c r="D32" s="246"/>
      <c r="E32" s="246"/>
      <c r="F32" s="246"/>
      <c r="G32" s="246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160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2" t="s">
        <v>190</v>
      </c>
      <c r="D33" s="225"/>
      <c r="E33" s="226"/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162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1"/>
      <c r="B34" s="222"/>
      <c r="C34" s="252" t="s">
        <v>191</v>
      </c>
      <c r="D34" s="225"/>
      <c r="E34" s="226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4"/>
      <c r="AA34" s="214"/>
      <c r="AB34" s="214"/>
      <c r="AC34" s="214"/>
      <c r="AD34" s="214"/>
      <c r="AE34" s="214"/>
      <c r="AF34" s="214"/>
      <c r="AG34" s="214" t="s">
        <v>162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1"/>
      <c r="B35" s="222"/>
      <c r="C35" s="252" t="s">
        <v>279</v>
      </c>
      <c r="D35" s="225"/>
      <c r="E35" s="226">
        <v>7.22E-2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4"/>
      <c r="AA35" s="214"/>
      <c r="AB35" s="214"/>
      <c r="AC35" s="214"/>
      <c r="AD35" s="214"/>
      <c r="AE35" s="214"/>
      <c r="AF35" s="214"/>
      <c r="AG35" s="214" t="s">
        <v>162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149</v>
      </c>
      <c r="B36" s="232" t="s">
        <v>106</v>
      </c>
      <c r="C36" s="249" t="s">
        <v>107</v>
      </c>
      <c r="D36" s="233"/>
      <c r="E36" s="234"/>
      <c r="F36" s="235"/>
      <c r="G36" s="235">
        <f>SUMIF(AG37:AG41,"&lt;&gt;NOR",G37:G41)</f>
        <v>0</v>
      </c>
      <c r="H36" s="235"/>
      <c r="I36" s="235">
        <f>SUM(I37:I41)</f>
        <v>0</v>
      </c>
      <c r="J36" s="235"/>
      <c r="K36" s="235">
        <f>SUM(K37:K41)</f>
        <v>0</v>
      </c>
      <c r="L36" s="235"/>
      <c r="M36" s="235">
        <f>SUM(M37:M41)</f>
        <v>0</v>
      </c>
      <c r="N36" s="234"/>
      <c r="O36" s="234">
        <f>SUM(O37:O41)</f>
        <v>0</v>
      </c>
      <c r="P36" s="234"/>
      <c r="Q36" s="234">
        <f>SUM(Q37:Q41)</f>
        <v>0</v>
      </c>
      <c r="R36" s="235"/>
      <c r="S36" s="235"/>
      <c r="T36" s="236"/>
      <c r="U36" s="230"/>
      <c r="V36" s="230">
        <f>SUM(V37:V41)</f>
        <v>2.5</v>
      </c>
      <c r="W36" s="230"/>
      <c r="X36" s="230"/>
      <c r="Y36" s="230"/>
      <c r="AG36" t="s">
        <v>150</v>
      </c>
    </row>
    <row r="37" spans="1:60" outlineLevel="1" x14ac:dyDescent="0.2">
      <c r="A37" s="238">
        <v>7</v>
      </c>
      <c r="B37" s="239" t="s">
        <v>193</v>
      </c>
      <c r="C37" s="250" t="s">
        <v>194</v>
      </c>
      <c r="D37" s="240" t="s">
        <v>170</v>
      </c>
      <c r="E37" s="241">
        <v>18.600000000000001</v>
      </c>
      <c r="F37" s="242"/>
      <c r="G37" s="243">
        <f>ROUND(E37*F37,2)</f>
        <v>0</v>
      </c>
      <c r="H37" s="242"/>
      <c r="I37" s="243">
        <f>ROUND(E37*H37,2)</f>
        <v>0</v>
      </c>
      <c r="J37" s="242"/>
      <c r="K37" s="243">
        <f>ROUND(E37*J37,2)</f>
        <v>0</v>
      </c>
      <c r="L37" s="243">
        <v>12</v>
      </c>
      <c r="M37" s="243">
        <f>G37*(1+L37/100)</f>
        <v>0</v>
      </c>
      <c r="N37" s="241">
        <v>6.9999999999999994E-5</v>
      </c>
      <c r="O37" s="241">
        <f>ROUND(E37*N37,2)</f>
        <v>0</v>
      </c>
      <c r="P37" s="241">
        <v>0</v>
      </c>
      <c r="Q37" s="241">
        <f>ROUND(E37*P37,2)</f>
        <v>0</v>
      </c>
      <c r="R37" s="243" t="s">
        <v>195</v>
      </c>
      <c r="S37" s="243" t="s">
        <v>155</v>
      </c>
      <c r="T37" s="244" t="s">
        <v>155</v>
      </c>
      <c r="U37" s="224">
        <v>3.2480000000000002E-2</v>
      </c>
      <c r="V37" s="224">
        <f>ROUND(E37*U37,2)</f>
        <v>0.6</v>
      </c>
      <c r="W37" s="224"/>
      <c r="X37" s="224" t="s">
        <v>156</v>
      </c>
      <c r="Y37" s="224" t="s">
        <v>157</v>
      </c>
      <c r="Z37" s="214"/>
      <c r="AA37" s="214"/>
      <c r="AB37" s="214"/>
      <c r="AC37" s="214"/>
      <c r="AD37" s="214"/>
      <c r="AE37" s="214"/>
      <c r="AF37" s="214"/>
      <c r="AG37" s="214" t="s">
        <v>158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1"/>
      <c r="B38" s="222"/>
      <c r="C38" s="252" t="s">
        <v>280</v>
      </c>
      <c r="D38" s="225"/>
      <c r="E38" s="226">
        <v>18.600000000000001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4"/>
      <c r="AA38" s="214"/>
      <c r="AB38" s="214"/>
      <c r="AC38" s="214"/>
      <c r="AD38" s="214"/>
      <c r="AE38" s="214"/>
      <c r="AF38" s="214"/>
      <c r="AG38" s="214" t="s">
        <v>162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8</v>
      </c>
      <c r="B39" s="239" t="s">
        <v>197</v>
      </c>
      <c r="C39" s="250" t="s">
        <v>198</v>
      </c>
      <c r="D39" s="240" t="s">
        <v>170</v>
      </c>
      <c r="E39" s="241">
        <v>18.600000000000001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1.4999999999999999E-4</v>
      </c>
      <c r="O39" s="241">
        <f>ROUND(E39*N39,2)</f>
        <v>0</v>
      </c>
      <c r="P39" s="241">
        <v>0</v>
      </c>
      <c r="Q39" s="241">
        <f>ROUND(E39*P39,2)</f>
        <v>0</v>
      </c>
      <c r="R39" s="243" t="s">
        <v>195</v>
      </c>
      <c r="S39" s="243" t="s">
        <v>155</v>
      </c>
      <c r="T39" s="244" t="s">
        <v>155</v>
      </c>
      <c r="U39" s="224">
        <v>0.10191</v>
      </c>
      <c r="V39" s="224">
        <f>ROUND(E39*U39,2)</f>
        <v>1.9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2" t="s">
        <v>273</v>
      </c>
      <c r="D40" s="225"/>
      <c r="E40" s="226"/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162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1"/>
      <c r="B41" s="222"/>
      <c r="C41" s="252" t="s">
        <v>281</v>
      </c>
      <c r="D41" s="225"/>
      <c r="E41" s="226">
        <v>18.600000000000001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162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x14ac:dyDescent="0.2">
      <c r="A42" s="231" t="s">
        <v>149</v>
      </c>
      <c r="B42" s="232" t="s">
        <v>118</v>
      </c>
      <c r="C42" s="249" t="s">
        <v>119</v>
      </c>
      <c r="D42" s="233"/>
      <c r="E42" s="234"/>
      <c r="F42" s="235"/>
      <c r="G42" s="235">
        <f>SUMIF(AG43:AG84,"&lt;&gt;NOR",G43:G84)</f>
        <v>0</v>
      </c>
      <c r="H42" s="235"/>
      <c r="I42" s="235">
        <f>SUM(I43:I84)</f>
        <v>0</v>
      </c>
      <c r="J42" s="235"/>
      <c r="K42" s="235">
        <f>SUM(K43:K84)</f>
        <v>0</v>
      </c>
      <c r="L42" s="235"/>
      <c r="M42" s="235">
        <f>SUM(M43:M84)</f>
        <v>0</v>
      </c>
      <c r="N42" s="234"/>
      <c r="O42" s="234">
        <f>SUM(O43:O84)</f>
        <v>0</v>
      </c>
      <c r="P42" s="234"/>
      <c r="Q42" s="234">
        <f>SUM(Q43:Q84)</f>
        <v>0</v>
      </c>
      <c r="R42" s="235"/>
      <c r="S42" s="235"/>
      <c r="T42" s="236"/>
      <c r="U42" s="230"/>
      <c r="V42" s="230">
        <f>SUM(V43:V84)</f>
        <v>0</v>
      </c>
      <c r="W42" s="230"/>
      <c r="X42" s="230"/>
      <c r="Y42" s="230"/>
      <c r="AG42" t="s">
        <v>150</v>
      </c>
    </row>
    <row r="43" spans="1:60" outlineLevel="1" x14ac:dyDescent="0.2">
      <c r="A43" s="238">
        <v>9</v>
      </c>
      <c r="B43" s="239" t="s">
        <v>200</v>
      </c>
      <c r="C43" s="250" t="s">
        <v>282</v>
      </c>
      <c r="D43" s="240" t="s">
        <v>153</v>
      </c>
      <c r="E43" s="241">
        <v>1</v>
      </c>
      <c r="F43" s="242"/>
      <c r="G43" s="243">
        <f>ROUND(E43*F43,2)</f>
        <v>0</v>
      </c>
      <c r="H43" s="242"/>
      <c r="I43" s="243">
        <f>ROUND(E43*H43,2)</f>
        <v>0</v>
      </c>
      <c r="J43" s="242"/>
      <c r="K43" s="243">
        <f>ROUND(E43*J43,2)</f>
        <v>0</v>
      </c>
      <c r="L43" s="243">
        <v>12</v>
      </c>
      <c r="M43" s="243">
        <f>G43*(1+L43/100)</f>
        <v>0</v>
      </c>
      <c r="N43" s="241">
        <v>0</v>
      </c>
      <c r="O43" s="241">
        <f>ROUND(E43*N43,2)</f>
        <v>0</v>
      </c>
      <c r="P43" s="241">
        <v>0</v>
      </c>
      <c r="Q43" s="241">
        <f>ROUND(E43*P43,2)</f>
        <v>0</v>
      </c>
      <c r="R43" s="243"/>
      <c r="S43" s="243" t="s">
        <v>175</v>
      </c>
      <c r="T43" s="244" t="s">
        <v>176</v>
      </c>
      <c r="U43" s="224">
        <v>0</v>
      </c>
      <c r="V43" s="224">
        <f>ROUND(E43*U43,2)</f>
        <v>0</v>
      </c>
      <c r="W43" s="224"/>
      <c r="X43" s="224" t="s">
        <v>156</v>
      </c>
      <c r="Y43" s="224" t="s">
        <v>157</v>
      </c>
      <c r="Z43" s="214"/>
      <c r="AA43" s="214"/>
      <c r="AB43" s="214"/>
      <c r="AC43" s="214"/>
      <c r="AD43" s="214"/>
      <c r="AE43" s="214"/>
      <c r="AF43" s="214"/>
      <c r="AG43" s="214" t="s">
        <v>158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1"/>
      <c r="B44" s="222"/>
      <c r="C44" s="253" t="s">
        <v>283</v>
      </c>
      <c r="D44" s="247"/>
      <c r="E44" s="247"/>
      <c r="F44" s="247"/>
      <c r="G44" s="247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4"/>
      <c r="AA44" s="214"/>
      <c r="AB44" s="214"/>
      <c r="AC44" s="214"/>
      <c r="AD44" s="214"/>
      <c r="AE44" s="214"/>
      <c r="AF44" s="214"/>
      <c r="AG44" s="214" t="s">
        <v>178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3" x14ac:dyDescent="0.2">
      <c r="A45" s="221"/>
      <c r="B45" s="222"/>
      <c r="C45" s="254" t="s">
        <v>203</v>
      </c>
      <c r="D45" s="248"/>
      <c r="E45" s="248"/>
      <c r="F45" s="248"/>
      <c r="G45" s="248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178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1"/>
      <c r="B46" s="222"/>
      <c r="C46" s="254" t="s">
        <v>204</v>
      </c>
      <c r="D46" s="248"/>
      <c r="E46" s="248"/>
      <c r="F46" s="248"/>
      <c r="G46" s="248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178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3" x14ac:dyDescent="0.2">
      <c r="A47" s="221"/>
      <c r="B47" s="222"/>
      <c r="C47" s="254" t="s">
        <v>205</v>
      </c>
      <c r="D47" s="248"/>
      <c r="E47" s="248"/>
      <c r="F47" s="248"/>
      <c r="G47" s="248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178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3" x14ac:dyDescent="0.2">
      <c r="A48" s="221"/>
      <c r="B48" s="222"/>
      <c r="C48" s="254" t="s">
        <v>206</v>
      </c>
      <c r="D48" s="248"/>
      <c r="E48" s="248"/>
      <c r="F48" s="248"/>
      <c r="G48" s="248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178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3" x14ac:dyDescent="0.2">
      <c r="A49" s="221"/>
      <c r="B49" s="222"/>
      <c r="C49" s="254" t="s">
        <v>207</v>
      </c>
      <c r="D49" s="248"/>
      <c r="E49" s="248"/>
      <c r="F49" s="248"/>
      <c r="G49" s="248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178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3" x14ac:dyDescent="0.2">
      <c r="A50" s="221"/>
      <c r="B50" s="222"/>
      <c r="C50" s="254" t="s">
        <v>208</v>
      </c>
      <c r="D50" s="248"/>
      <c r="E50" s="248"/>
      <c r="F50" s="248"/>
      <c r="G50" s="248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178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1"/>
      <c r="B51" s="222"/>
      <c r="C51" s="254" t="s">
        <v>209</v>
      </c>
      <c r="D51" s="248"/>
      <c r="E51" s="248"/>
      <c r="F51" s="248"/>
      <c r="G51" s="248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4"/>
      <c r="AA51" s="214"/>
      <c r="AB51" s="214"/>
      <c r="AC51" s="214"/>
      <c r="AD51" s="214"/>
      <c r="AE51" s="214"/>
      <c r="AF51" s="214"/>
      <c r="AG51" s="214" t="s">
        <v>178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3" x14ac:dyDescent="0.2">
      <c r="A52" s="221"/>
      <c r="B52" s="222"/>
      <c r="C52" s="255" t="s">
        <v>227</v>
      </c>
      <c r="D52" s="227"/>
      <c r="E52" s="228"/>
      <c r="F52" s="229"/>
      <c r="G52" s="229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4"/>
      <c r="AA52" s="214"/>
      <c r="AB52" s="214"/>
      <c r="AC52" s="214"/>
      <c r="AD52" s="214"/>
      <c r="AE52" s="214"/>
      <c r="AF52" s="214"/>
      <c r="AG52" s="214" t="s">
        <v>178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3" x14ac:dyDescent="0.2">
      <c r="A53" s="221"/>
      <c r="B53" s="222"/>
      <c r="C53" s="254" t="s">
        <v>210</v>
      </c>
      <c r="D53" s="248"/>
      <c r="E53" s="248"/>
      <c r="F53" s="248"/>
      <c r="G53" s="248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178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3" x14ac:dyDescent="0.2">
      <c r="A54" s="221"/>
      <c r="B54" s="222"/>
      <c r="C54" s="254" t="s">
        <v>211</v>
      </c>
      <c r="D54" s="248"/>
      <c r="E54" s="248"/>
      <c r="F54" s="248"/>
      <c r="G54" s="248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178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1"/>
      <c r="B55" s="222"/>
      <c r="C55" s="254" t="s">
        <v>212</v>
      </c>
      <c r="D55" s="248"/>
      <c r="E55" s="248"/>
      <c r="F55" s="248"/>
      <c r="G55" s="248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178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3" x14ac:dyDescent="0.2">
      <c r="A56" s="221"/>
      <c r="B56" s="222"/>
      <c r="C56" s="254" t="s">
        <v>213</v>
      </c>
      <c r="D56" s="248"/>
      <c r="E56" s="248"/>
      <c r="F56" s="248"/>
      <c r="G56" s="248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178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3" x14ac:dyDescent="0.2">
      <c r="A57" s="221"/>
      <c r="B57" s="222"/>
      <c r="C57" s="254" t="s">
        <v>214</v>
      </c>
      <c r="D57" s="248"/>
      <c r="E57" s="248"/>
      <c r="F57" s="248"/>
      <c r="G57" s="248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178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ht="22.5" outlineLevel="3" x14ac:dyDescent="0.2">
      <c r="A58" s="221"/>
      <c r="B58" s="222"/>
      <c r="C58" s="254" t="s">
        <v>215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45" t="str">
        <f>C58</f>
        <v>NEREZ KAZETA S KONTRASTNÍMI OVLÁDACÍMI TLAČÍTKY S BRAILLOVÝM PÍSMEM, DIGITÁLNÍ SIGNALIZACÍ POLOHY A SMĚRU JÍZDY A NOUZOVÝM OSVĚTLENÍM</v>
      </c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216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178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1"/>
      <c r="B60" s="222"/>
      <c r="C60" s="254" t="s">
        <v>217</v>
      </c>
      <c r="D60" s="248"/>
      <c r="E60" s="248"/>
      <c r="F60" s="248"/>
      <c r="G60" s="248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178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218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219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178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1"/>
      <c r="B63" s="222"/>
      <c r="C63" s="254" t="s">
        <v>220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178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221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222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178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1"/>
      <c r="B66" s="222"/>
      <c r="C66" s="254" t="s">
        <v>223</v>
      </c>
      <c r="D66" s="248"/>
      <c r="E66" s="248"/>
      <c r="F66" s="248"/>
      <c r="G66" s="248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178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224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253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178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1"/>
      <c r="B69" s="222"/>
      <c r="C69" s="254" t="s">
        <v>225</v>
      </c>
      <c r="D69" s="248"/>
      <c r="E69" s="248"/>
      <c r="F69" s="248"/>
      <c r="G69" s="248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178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3" x14ac:dyDescent="0.2">
      <c r="A70" s="221"/>
      <c r="B70" s="222"/>
      <c r="C70" s="254" t="s">
        <v>254</v>
      </c>
      <c r="D70" s="248"/>
      <c r="E70" s="248"/>
      <c r="F70" s="248"/>
      <c r="G70" s="248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178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ht="22.5" outlineLevel="3" x14ac:dyDescent="0.2">
      <c r="A71" s="221"/>
      <c r="B71" s="222"/>
      <c r="C71" s="254" t="s">
        <v>255</v>
      </c>
      <c r="D71" s="248"/>
      <c r="E71" s="248"/>
      <c r="F71" s="248"/>
      <c r="G71" s="248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178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45" t="str">
        <f>C71</f>
        <v>· VÝTAH MUSÍ BÝT SCHOPEN PROVOZU PO STANOVENOU DOBU EVAKUACE A MUSÍ BÝT NAVRŽEN PODLE ČSN EN 81-1 NEBO ČSN EN 81-2 A BÝT OPATŘENY OCHRANOU, ŘÍZENÍM A SIGNALIZACÍ PODLE TÉTO NORMY.</v>
      </c>
      <c r="BB71" s="214"/>
      <c r="BC71" s="214"/>
      <c r="BD71" s="214"/>
      <c r="BE71" s="214"/>
      <c r="BF71" s="214"/>
      <c r="BG71" s="214"/>
      <c r="BH71" s="214"/>
    </row>
    <row r="72" spans="1:60" outlineLevel="3" x14ac:dyDescent="0.2">
      <c r="A72" s="221"/>
      <c r="B72" s="222"/>
      <c r="C72" s="254" t="s">
        <v>256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178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ht="33.75" outlineLevel="3" x14ac:dyDescent="0.2">
      <c r="A73" s="221"/>
      <c r="B73" s="222"/>
      <c r="C73" s="254" t="s">
        <v>226</v>
      </c>
      <c r="D73" s="248"/>
      <c r="E73" s="248"/>
      <c r="F73" s="248"/>
      <c r="G73" s="248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178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45" t="str">
        <f>C73</f>
        <v>· VÝTAH MUSÍ MÍT TAKOVOU RYCHLOST, ABY DOBA JÍZDY MEZI NEJVZDÁLENĚJŠÍM MÍSTEM EVAKUACE, POČÍTÁNO OD UZAVŘENÍ DVEŘÍ VÝTAHU, A ÚROVNÍ, ZE KTERÉ EVAKUACE PROBÍHÁ NEPŘESÁHLA 60 s. DOBA JEDNOHO CYKLU EVAKUACE, KTERÁ ZAHRNUJE JÍZDU KLECE VÝTAHU Z VÝCHOZÍ STANICE DO MÍSTA EVAKUACE A ZPĚT, BY NEMĚLA PŘESÁHNOUT 150 s.</v>
      </c>
      <c r="BB73" s="214"/>
      <c r="BC73" s="214"/>
      <c r="BD73" s="214"/>
      <c r="BE73" s="214"/>
      <c r="BF73" s="214"/>
      <c r="BG73" s="214"/>
      <c r="BH73" s="214"/>
    </row>
    <row r="74" spans="1:60" ht="22.5" outlineLevel="3" x14ac:dyDescent="0.2">
      <c r="A74" s="221"/>
      <c r="B74" s="222"/>
      <c r="C74" s="254" t="s">
        <v>257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45" t="str">
        <f>C74</f>
        <v>· V PŘÍPADĚ OHROŽENÍ OBJEKTU POŽÁREM BUDE UMOŽNĚNO SJETÍ KLECE DO STANICE V 1.NP PŘIVOLÁNÍM POMOCÍ KLÍČOVÉHO SPÍNAČE.</v>
      </c>
      <c r="BB74" s="214"/>
      <c r="BC74" s="214"/>
      <c r="BD74" s="214"/>
      <c r="BE74" s="214"/>
      <c r="BF74" s="214"/>
      <c r="BG74" s="214"/>
      <c r="BH74" s="214"/>
    </row>
    <row r="75" spans="1:60" ht="22.5" outlineLevel="3" x14ac:dyDescent="0.2">
      <c r="A75" s="221"/>
      <c r="B75" s="222"/>
      <c r="C75" s="254" t="s">
        <v>258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178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45" t="str">
        <f>C75</f>
        <v>· VÝTAH MUSÍ BÝT VYŘAZEN Z NORMÁLNÍHO PROVOZU A BÝT PŘIPRAVEN PRO EVAKUACI POMOCÍ ZVLÁŠTNÍHO OVLÁDÁNÍ VÝTAHOVÉ KLECE.</v>
      </c>
      <c r="BB75" s="214"/>
      <c r="BC75" s="214"/>
      <c r="BD75" s="214"/>
      <c r="BE75" s="214"/>
      <c r="BF75" s="214"/>
      <c r="BG75" s="214"/>
      <c r="BH75" s="214"/>
    </row>
    <row r="76" spans="1:60" outlineLevel="3" x14ac:dyDescent="0.2">
      <c r="A76" s="221"/>
      <c r="B76" s="222"/>
      <c r="C76" s="254" t="s">
        <v>259</v>
      </c>
      <c r="D76" s="248"/>
      <c r="E76" s="248"/>
      <c r="F76" s="248"/>
      <c r="G76" s="248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178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3" x14ac:dyDescent="0.2">
      <c r="A77" s="221"/>
      <c r="B77" s="222"/>
      <c r="C77" s="254" t="s">
        <v>260</v>
      </c>
      <c r="D77" s="248"/>
      <c r="E77" s="248"/>
      <c r="F77" s="248"/>
      <c r="G77" s="248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178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ht="45" outlineLevel="3" x14ac:dyDescent="0.2">
      <c r="A78" s="221"/>
      <c r="B78" s="222"/>
      <c r="C78" s="254" t="s">
        <v>261</v>
      </c>
      <c r="D78" s="248"/>
      <c r="E78" s="248"/>
      <c r="F78" s="248"/>
      <c r="G78" s="248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4"/>
      <c r="AA78" s="214"/>
      <c r="AB78" s="214"/>
      <c r="AC78" s="214"/>
      <c r="AD78" s="214"/>
      <c r="AE78" s="214"/>
      <c r="AF78" s="214"/>
      <c r="AG78" s="214" t="s">
        <v>178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45" t="str">
        <f>C78</f>
        <v>· V 1.NP VE VZDÁLENOSTI NEJVÝŠE 2 M OD VSTUPU DO VÝTAHU MUSÍ BÝT UMÍSTĚN SPECIÁLNÍ KLÍČ, KTERÝ BUDE OVLÁDAT SPÍNAČ PŘEPÍNAJÍCÍ NORMÁLNÍ ŘÍZENÍ VÝTAHU A ŘÍZENÍ UMOŽŇUJÍCÍ PŘEDNOSTNÍ ŘÍZENÍ VÝTAHU POVĚŘENOU OSOBOU PŘÍPADNĚ HZS. NÁVRAT DO NORMÁLNÍHO REŽIMU MŮŽE NASTAT POUZE NA ZÁKLADĚ DALŠÍHO VNĚJŠÍHO ZÁSAHU (POMOCÍ KLÍČE NEBO IMPULSU).</v>
      </c>
      <c r="BB78" s="214"/>
      <c r="BC78" s="214"/>
      <c r="BD78" s="214"/>
      <c r="BE78" s="214"/>
      <c r="BF78" s="214"/>
      <c r="BG78" s="214"/>
      <c r="BH78" s="214"/>
    </row>
    <row r="79" spans="1:60" ht="45" outlineLevel="3" x14ac:dyDescent="0.2">
      <c r="A79" s="221"/>
      <c r="B79" s="222"/>
      <c r="C79" s="254" t="s">
        <v>262</v>
      </c>
      <c r="D79" s="248"/>
      <c r="E79" s="248"/>
      <c r="F79" s="248"/>
      <c r="G79" s="248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178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45" t="str">
        <f>C79</f>
        <v>· DODÁVKA EL. ENERGIE EVAKUAČNÍHO VÝTAHU MUSÍ BÝT V SOULADU S ČL. 12. 9. 1 ČSN 73 0802 ZAJIŠTĚNA ZE DVOU NA SOBĚ NEZÁVISLÝCH ZDROJŮ Z NICHŽ KAŽDÝ MUSÍ MÍT TAKOVÝ VÝKON, ABY PŘI PŘERUŠENÍ DODÁVKY Z JEDNOHO ZDROJE BYLY DODÁVKY PLNĚ ZAJIŠTĚNY PO DOBU PŘEDPOKLÁDANÉ FUNKCE ZAŘÍZENÍ ZE ZDROJE DRUHÉHO. SAMOČINNÁ DODÁVKA ELEKTRICKÉ ENERGIE POMOCÍ UPS ZABEZPEČUJE NEPŘETRŽITÉ NAPÁJENÍ PO DOBU 45 MIN.</v>
      </c>
      <c r="BB79" s="214"/>
      <c r="BC79" s="214"/>
      <c r="BD79" s="214"/>
      <c r="BE79" s="214"/>
      <c r="BF79" s="214"/>
      <c r="BG79" s="214"/>
      <c r="BH79" s="214"/>
    </row>
    <row r="80" spans="1:60" outlineLevel="3" x14ac:dyDescent="0.2">
      <c r="A80" s="221"/>
      <c r="B80" s="222"/>
      <c r="C80" s="255" t="s">
        <v>227</v>
      </c>
      <c r="D80" s="227"/>
      <c r="E80" s="228"/>
      <c r="F80" s="229"/>
      <c r="G80" s="229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178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1"/>
      <c r="B81" s="222"/>
      <c r="C81" s="254" t="s">
        <v>228</v>
      </c>
      <c r="D81" s="248"/>
      <c r="E81" s="248"/>
      <c r="F81" s="248"/>
      <c r="G81" s="248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4"/>
      <c r="AA81" s="214"/>
      <c r="AB81" s="214"/>
      <c r="AC81" s="214"/>
      <c r="AD81" s="214"/>
      <c r="AE81" s="214"/>
      <c r="AF81" s="214"/>
      <c r="AG81" s="214" t="s">
        <v>178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3" x14ac:dyDescent="0.2">
      <c r="A82" s="221"/>
      <c r="B82" s="222"/>
      <c r="C82" s="254" t="s">
        <v>229</v>
      </c>
      <c r="D82" s="248"/>
      <c r="E82" s="248"/>
      <c r="F82" s="248"/>
      <c r="G82" s="248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178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1"/>
      <c r="B83" s="222"/>
      <c r="C83" s="252" t="s">
        <v>230</v>
      </c>
      <c r="D83" s="225"/>
      <c r="E83" s="226"/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4"/>
      <c r="AA83" s="214"/>
      <c r="AB83" s="214"/>
      <c r="AC83" s="214"/>
      <c r="AD83" s="214"/>
      <c r="AE83" s="214"/>
      <c r="AF83" s="214"/>
      <c r="AG83" s="214" t="s">
        <v>162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3" x14ac:dyDescent="0.2">
      <c r="A84" s="221"/>
      <c r="B84" s="222"/>
      <c r="C84" s="252" t="s">
        <v>284</v>
      </c>
      <c r="D84" s="225"/>
      <c r="E84" s="226">
        <v>1</v>
      </c>
      <c r="F84" s="224"/>
      <c r="G84" s="224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162</v>
      </c>
      <c r="AH84" s="214">
        <v>0</v>
      </c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x14ac:dyDescent="0.2">
      <c r="A85" s="231" t="s">
        <v>149</v>
      </c>
      <c r="B85" s="232" t="s">
        <v>120</v>
      </c>
      <c r="C85" s="249" t="s">
        <v>27</v>
      </c>
      <c r="D85" s="233"/>
      <c r="E85" s="234"/>
      <c r="F85" s="235"/>
      <c r="G85" s="235">
        <f>SUMIF(AG86:AG89,"&lt;&gt;NOR",G86:G89)</f>
        <v>0</v>
      </c>
      <c r="H85" s="235"/>
      <c r="I85" s="235">
        <f>SUM(I86:I89)</f>
        <v>0</v>
      </c>
      <c r="J85" s="235"/>
      <c r="K85" s="235">
        <f>SUM(K86:K89)</f>
        <v>0</v>
      </c>
      <c r="L85" s="235"/>
      <c r="M85" s="235">
        <f>SUM(M86:M89)</f>
        <v>0</v>
      </c>
      <c r="N85" s="234"/>
      <c r="O85" s="234">
        <f>SUM(O86:O89)</f>
        <v>0</v>
      </c>
      <c r="P85" s="234"/>
      <c r="Q85" s="234">
        <f>SUM(Q86:Q89)</f>
        <v>0</v>
      </c>
      <c r="R85" s="235"/>
      <c r="S85" s="235"/>
      <c r="T85" s="236"/>
      <c r="U85" s="230"/>
      <c r="V85" s="230">
        <f>SUM(V86:V89)</f>
        <v>0</v>
      </c>
      <c r="W85" s="230"/>
      <c r="X85" s="230"/>
      <c r="Y85" s="230"/>
      <c r="AG85" t="s">
        <v>150</v>
      </c>
    </row>
    <row r="86" spans="1:60" outlineLevel="1" x14ac:dyDescent="0.2">
      <c r="A86" s="238">
        <v>10</v>
      </c>
      <c r="B86" s="239" t="s">
        <v>232</v>
      </c>
      <c r="C86" s="250" t="s">
        <v>233</v>
      </c>
      <c r="D86" s="240" t="s">
        <v>234</v>
      </c>
      <c r="E86" s="241">
        <v>1</v>
      </c>
      <c r="F86" s="242"/>
      <c r="G86" s="243">
        <f>ROUND(E86*F86,2)</f>
        <v>0</v>
      </c>
      <c r="H86" s="242"/>
      <c r="I86" s="243">
        <f>ROUND(E86*H86,2)</f>
        <v>0</v>
      </c>
      <c r="J86" s="242"/>
      <c r="K86" s="243">
        <f>ROUND(E86*J86,2)</f>
        <v>0</v>
      </c>
      <c r="L86" s="243">
        <v>12</v>
      </c>
      <c r="M86" s="243">
        <f>G86*(1+L86/100)</f>
        <v>0</v>
      </c>
      <c r="N86" s="241">
        <v>0</v>
      </c>
      <c r="O86" s="241">
        <f>ROUND(E86*N86,2)</f>
        <v>0</v>
      </c>
      <c r="P86" s="241">
        <v>0</v>
      </c>
      <c r="Q86" s="241">
        <f>ROUND(E86*P86,2)</f>
        <v>0</v>
      </c>
      <c r="R86" s="243"/>
      <c r="S86" s="243" t="s">
        <v>155</v>
      </c>
      <c r="T86" s="244" t="s">
        <v>176</v>
      </c>
      <c r="U86" s="224">
        <v>0</v>
      </c>
      <c r="V86" s="224">
        <f>ROUND(E86*U86,2)</f>
        <v>0</v>
      </c>
      <c r="W86" s="224"/>
      <c r="X86" s="224" t="s">
        <v>235</v>
      </c>
      <c r="Y86" s="224" t="s">
        <v>157</v>
      </c>
      <c r="Z86" s="214"/>
      <c r="AA86" s="214"/>
      <c r="AB86" s="214"/>
      <c r="AC86" s="214"/>
      <c r="AD86" s="214"/>
      <c r="AE86" s="214"/>
      <c r="AF86" s="214"/>
      <c r="AG86" s="214" t="s">
        <v>285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2" x14ac:dyDescent="0.2">
      <c r="A87" s="221"/>
      <c r="B87" s="222"/>
      <c r="C87" s="253" t="s">
        <v>237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4"/>
      <c r="AA87" s="214"/>
      <c r="AB87" s="214"/>
      <c r="AC87" s="214"/>
      <c r="AD87" s="214"/>
      <c r="AE87" s="214"/>
      <c r="AF87" s="214"/>
      <c r="AG87" s="214" t="s">
        <v>178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38">
        <v>11</v>
      </c>
      <c r="B88" s="239" t="s">
        <v>238</v>
      </c>
      <c r="C88" s="250" t="s">
        <v>239</v>
      </c>
      <c r="D88" s="240" t="s">
        <v>234</v>
      </c>
      <c r="E88" s="241">
        <v>1</v>
      </c>
      <c r="F88" s="242"/>
      <c r="G88" s="243">
        <f>ROUND(E88*F88,2)</f>
        <v>0</v>
      </c>
      <c r="H88" s="242"/>
      <c r="I88" s="243">
        <f>ROUND(E88*H88,2)</f>
        <v>0</v>
      </c>
      <c r="J88" s="242"/>
      <c r="K88" s="243">
        <f>ROUND(E88*J88,2)</f>
        <v>0</v>
      </c>
      <c r="L88" s="243">
        <v>12</v>
      </c>
      <c r="M88" s="243">
        <f>G88*(1+L88/100)</f>
        <v>0</v>
      </c>
      <c r="N88" s="241">
        <v>0</v>
      </c>
      <c r="O88" s="241">
        <f>ROUND(E88*N88,2)</f>
        <v>0</v>
      </c>
      <c r="P88" s="241">
        <v>0</v>
      </c>
      <c r="Q88" s="241">
        <f>ROUND(E88*P88,2)</f>
        <v>0</v>
      </c>
      <c r="R88" s="243"/>
      <c r="S88" s="243" t="s">
        <v>155</v>
      </c>
      <c r="T88" s="244" t="s">
        <v>176</v>
      </c>
      <c r="U88" s="224">
        <v>0</v>
      </c>
      <c r="V88" s="224">
        <f>ROUND(E88*U88,2)</f>
        <v>0</v>
      </c>
      <c r="W88" s="224"/>
      <c r="X88" s="224" t="s">
        <v>235</v>
      </c>
      <c r="Y88" s="224" t="s">
        <v>157</v>
      </c>
      <c r="Z88" s="214"/>
      <c r="AA88" s="214"/>
      <c r="AB88" s="214"/>
      <c r="AC88" s="214"/>
      <c r="AD88" s="214"/>
      <c r="AE88" s="214"/>
      <c r="AF88" s="214"/>
      <c r="AG88" s="214" t="s">
        <v>240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ht="22.5" outlineLevel="2" x14ac:dyDescent="0.2">
      <c r="A89" s="221"/>
      <c r="B89" s="222"/>
      <c r="C89" s="253" t="s">
        <v>241</v>
      </c>
      <c r="D89" s="247"/>
      <c r="E89" s="247"/>
      <c r="F89" s="247"/>
      <c r="G89" s="247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4"/>
      <c r="AA89" s="214"/>
      <c r="AB89" s="214"/>
      <c r="AC89" s="214"/>
      <c r="AD89" s="214"/>
      <c r="AE89" s="214"/>
      <c r="AF89" s="214"/>
      <c r="AG89" s="214" t="s">
        <v>178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45" t="str">
        <f>C89</f>
        <v>Náklady na ztížené provádění stavebních prací v důsledku nepřerušeného provozu na staveništi nebo v případech nepřerušeného provozu v objektech v nichž se stavební práce provádí.</v>
      </c>
      <c r="BB89" s="214"/>
      <c r="BC89" s="214"/>
      <c r="BD89" s="214"/>
      <c r="BE89" s="214"/>
      <c r="BF89" s="214"/>
      <c r="BG89" s="214"/>
      <c r="BH89" s="214"/>
    </row>
    <row r="90" spans="1:60" x14ac:dyDescent="0.2">
      <c r="A90" s="231" t="s">
        <v>149</v>
      </c>
      <c r="B90" s="232" t="s">
        <v>121</v>
      </c>
      <c r="C90" s="249" t="s">
        <v>28</v>
      </c>
      <c r="D90" s="233"/>
      <c r="E90" s="234"/>
      <c r="F90" s="235"/>
      <c r="G90" s="235">
        <f>SUMIF(AG91:AG97,"&lt;&gt;NOR",G91:G97)</f>
        <v>0</v>
      </c>
      <c r="H90" s="235"/>
      <c r="I90" s="235">
        <f>SUM(I91:I97)</f>
        <v>0</v>
      </c>
      <c r="J90" s="235"/>
      <c r="K90" s="235">
        <f>SUM(K91:K97)</f>
        <v>0</v>
      </c>
      <c r="L90" s="235"/>
      <c r="M90" s="235">
        <f>SUM(M91:M97)</f>
        <v>0</v>
      </c>
      <c r="N90" s="234"/>
      <c r="O90" s="234">
        <f>SUM(O91:O97)</f>
        <v>0</v>
      </c>
      <c r="P90" s="234"/>
      <c r="Q90" s="234">
        <f>SUM(Q91:Q97)</f>
        <v>0</v>
      </c>
      <c r="R90" s="235"/>
      <c r="S90" s="235"/>
      <c r="T90" s="236"/>
      <c r="U90" s="230"/>
      <c r="V90" s="230">
        <f>SUM(V91:V97)</f>
        <v>0</v>
      </c>
      <c r="W90" s="230"/>
      <c r="X90" s="230"/>
      <c r="Y90" s="230"/>
      <c r="AG90" t="s">
        <v>150</v>
      </c>
    </row>
    <row r="91" spans="1:60" outlineLevel="1" x14ac:dyDescent="0.2">
      <c r="A91" s="238">
        <v>12</v>
      </c>
      <c r="B91" s="239" t="s">
        <v>242</v>
      </c>
      <c r="C91" s="250" t="s">
        <v>243</v>
      </c>
      <c r="D91" s="240" t="s">
        <v>234</v>
      </c>
      <c r="E91" s="241">
        <v>1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155</v>
      </c>
      <c r="T91" s="244" t="s">
        <v>176</v>
      </c>
      <c r="U91" s="224">
        <v>0</v>
      </c>
      <c r="V91" s="224">
        <f>ROUND(E91*U91,2)</f>
        <v>0</v>
      </c>
      <c r="W91" s="224"/>
      <c r="X91" s="224" t="s">
        <v>235</v>
      </c>
      <c r="Y91" s="224" t="s">
        <v>157</v>
      </c>
      <c r="Z91" s="214"/>
      <c r="AA91" s="214"/>
      <c r="AB91" s="214"/>
      <c r="AC91" s="214"/>
      <c r="AD91" s="214"/>
      <c r="AE91" s="214"/>
      <c r="AF91" s="214"/>
      <c r="AG91" s="214" t="s">
        <v>236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244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178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38">
        <v>13</v>
      </c>
      <c r="B93" s="239" t="s">
        <v>249</v>
      </c>
      <c r="C93" s="250" t="s">
        <v>250</v>
      </c>
      <c r="D93" s="240" t="s">
        <v>234</v>
      </c>
      <c r="E93" s="241">
        <v>1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12</v>
      </c>
      <c r="M93" s="243">
        <f>G93*(1+L93/100)</f>
        <v>0</v>
      </c>
      <c r="N93" s="241">
        <v>0</v>
      </c>
      <c r="O93" s="241">
        <f>ROUND(E93*N93,2)</f>
        <v>0</v>
      </c>
      <c r="P93" s="241">
        <v>0</v>
      </c>
      <c r="Q93" s="241">
        <f>ROUND(E93*P93,2)</f>
        <v>0</v>
      </c>
      <c r="R93" s="243"/>
      <c r="S93" s="243" t="s">
        <v>155</v>
      </c>
      <c r="T93" s="244" t="s">
        <v>176</v>
      </c>
      <c r="U93" s="224">
        <v>0</v>
      </c>
      <c r="V93" s="224">
        <f>ROUND(E93*U93,2)</f>
        <v>0</v>
      </c>
      <c r="W93" s="224"/>
      <c r="X93" s="224" t="s">
        <v>235</v>
      </c>
      <c r="Y93" s="224" t="s">
        <v>157</v>
      </c>
      <c r="Z93" s="214"/>
      <c r="AA93" s="214"/>
      <c r="AB93" s="214"/>
      <c r="AC93" s="214"/>
      <c r="AD93" s="214"/>
      <c r="AE93" s="214"/>
      <c r="AF93" s="214"/>
      <c r="AG93" s="214" t="s">
        <v>236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2" x14ac:dyDescent="0.2">
      <c r="A94" s="221"/>
      <c r="B94" s="222"/>
      <c r="C94" s="253" t="s">
        <v>251</v>
      </c>
      <c r="D94" s="247"/>
      <c r="E94" s="247"/>
      <c r="F94" s="247"/>
      <c r="G94" s="247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178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45" t="str">
        <f>C94</f>
        <v>Náklady zhotovitele, které vzniknou v souvislosti s povinnostmi zhotovitele při předání a převzetí díla.</v>
      </c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38">
        <v>14</v>
      </c>
      <c r="B95" s="239" t="s">
        <v>245</v>
      </c>
      <c r="C95" s="250" t="s">
        <v>246</v>
      </c>
      <c r="D95" s="240" t="s">
        <v>234</v>
      </c>
      <c r="E95" s="241">
        <v>1</v>
      </c>
      <c r="F95" s="242"/>
      <c r="G95" s="243">
        <f>ROUND(E95*F95,2)</f>
        <v>0</v>
      </c>
      <c r="H95" s="242"/>
      <c r="I95" s="243">
        <f>ROUND(E95*H95,2)</f>
        <v>0</v>
      </c>
      <c r="J95" s="242"/>
      <c r="K95" s="243">
        <f>ROUND(E95*J95,2)</f>
        <v>0</v>
      </c>
      <c r="L95" s="243">
        <v>12</v>
      </c>
      <c r="M95" s="243">
        <f>G95*(1+L95/100)</f>
        <v>0</v>
      </c>
      <c r="N95" s="241">
        <v>0</v>
      </c>
      <c r="O95" s="241">
        <f>ROUND(E95*N95,2)</f>
        <v>0</v>
      </c>
      <c r="P95" s="241">
        <v>0</v>
      </c>
      <c r="Q95" s="241">
        <f>ROUND(E95*P95,2)</f>
        <v>0</v>
      </c>
      <c r="R95" s="243"/>
      <c r="S95" s="243" t="s">
        <v>155</v>
      </c>
      <c r="T95" s="244" t="s">
        <v>176</v>
      </c>
      <c r="U95" s="224">
        <v>0</v>
      </c>
      <c r="V95" s="224">
        <f>ROUND(E95*U95,2)</f>
        <v>0</v>
      </c>
      <c r="W95" s="224"/>
      <c r="X95" s="224" t="s">
        <v>235</v>
      </c>
      <c r="Y95" s="224" t="s">
        <v>157</v>
      </c>
      <c r="Z95" s="214"/>
      <c r="AA95" s="214"/>
      <c r="AB95" s="214"/>
      <c r="AC95" s="214"/>
      <c r="AD95" s="214"/>
      <c r="AE95" s="214"/>
      <c r="AF95" s="214"/>
      <c r="AG95" s="214" t="s">
        <v>236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ht="33.75" outlineLevel="2" x14ac:dyDescent="0.2">
      <c r="A96" s="221"/>
      <c r="B96" s="222"/>
      <c r="C96" s="253" t="s">
        <v>247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178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45" t="str">
        <f>C96</f>
        <v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v>
      </c>
      <c r="BB96" s="214"/>
      <c r="BC96" s="214"/>
      <c r="BD96" s="214"/>
      <c r="BE96" s="214"/>
      <c r="BF96" s="214"/>
      <c r="BG96" s="214"/>
      <c r="BH96" s="214"/>
    </row>
    <row r="97" spans="1:60" ht="22.5" outlineLevel="3" x14ac:dyDescent="0.2">
      <c r="A97" s="221"/>
      <c r="B97" s="222"/>
      <c r="C97" s="254" t="s">
        <v>248</v>
      </c>
      <c r="D97" s="248"/>
      <c r="E97" s="248"/>
      <c r="F97" s="248"/>
      <c r="G97" s="248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178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45" t="str">
        <f>C97</f>
        <v>Provoz pro pěší bude zajištěn provizorními lávkami. Výkopy na volných a neohrazených pozemcích budou opatřeny ochranným zábradlím tak, aby bylo zabráněno pádu cizích osob do výkopu. Zábradlí bude zřetelně označeno případně osvíceno.</v>
      </c>
      <c r="BB97" s="214"/>
      <c r="BC97" s="214"/>
      <c r="BD97" s="214"/>
      <c r="BE97" s="214"/>
      <c r="BF97" s="214"/>
      <c r="BG97" s="214"/>
      <c r="BH97" s="214"/>
    </row>
    <row r="98" spans="1:60" x14ac:dyDescent="0.2">
      <c r="A98" s="3"/>
      <c r="B98" s="4"/>
      <c r="C98" s="256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v>12</v>
      </c>
      <c r="AF98">
        <v>21</v>
      </c>
      <c r="AG98" t="s">
        <v>135</v>
      </c>
    </row>
    <row r="99" spans="1:60" x14ac:dyDescent="0.2">
      <c r="A99" s="217"/>
      <c r="B99" s="218" t="s">
        <v>29</v>
      </c>
      <c r="C99" s="257"/>
      <c r="D99" s="219"/>
      <c r="E99" s="220"/>
      <c r="F99" s="220"/>
      <c r="G99" s="237">
        <f>G8+G16+G25+G30+G36+G42+G85+G90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f>SUMIF(L7:L97,AE98,G7:G97)</f>
        <v>0</v>
      </c>
      <c r="AF99">
        <f>SUMIF(L7:L97,AF98,G7:G97)</f>
        <v>0</v>
      </c>
      <c r="AG99" t="s">
        <v>252</v>
      </c>
    </row>
    <row r="100" spans="1:60" x14ac:dyDescent="0.2">
      <c r="C100" s="258"/>
      <c r="D100" s="10"/>
      <c r="AG100" t="s">
        <v>263</v>
      </c>
    </row>
    <row r="101" spans="1:60" x14ac:dyDescent="0.2">
      <c r="D101" s="10"/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iZlwXaYd+0UteACYIDHjfv3ghijk26fAY9MGpW7Qc+vusE3lRh4G4TZW6bzyXsSsKuwRTACRdbkPwnjFJJOAA==" saltValue="YGWrfC0mgrTJufuYIzL0CA==" spinCount="100000" sheet="1" formatRows="0"/>
  <mergeCells count="50">
    <mergeCell ref="C96:G96"/>
    <mergeCell ref="C97:G97"/>
    <mergeCell ref="C81:G81"/>
    <mergeCell ref="C82:G82"/>
    <mergeCell ref="C87:G87"/>
    <mergeCell ref="C89:G89"/>
    <mergeCell ref="C92:G92"/>
    <mergeCell ref="C94:G94"/>
    <mergeCell ref="C74:G74"/>
    <mergeCell ref="C75:G75"/>
    <mergeCell ref="C76:G76"/>
    <mergeCell ref="C77:G77"/>
    <mergeCell ref="C78:G78"/>
    <mergeCell ref="C79:G79"/>
    <mergeCell ref="C68:G68"/>
    <mergeCell ref="C69:G69"/>
    <mergeCell ref="C70:G70"/>
    <mergeCell ref="C71:G71"/>
    <mergeCell ref="C72:G72"/>
    <mergeCell ref="C73:G73"/>
    <mergeCell ref="C62:G62"/>
    <mergeCell ref="C63:G63"/>
    <mergeCell ref="C64:G64"/>
    <mergeCell ref="C65:G65"/>
    <mergeCell ref="C66:G66"/>
    <mergeCell ref="C67:G67"/>
    <mergeCell ref="C56:G56"/>
    <mergeCell ref="C57:G57"/>
    <mergeCell ref="C58:G58"/>
    <mergeCell ref="C59:G59"/>
    <mergeCell ref="C60:G60"/>
    <mergeCell ref="C61:G61"/>
    <mergeCell ref="C49:G49"/>
    <mergeCell ref="C50:G50"/>
    <mergeCell ref="C51:G51"/>
    <mergeCell ref="C53:G53"/>
    <mergeCell ref="C54:G54"/>
    <mergeCell ref="C55:G55"/>
    <mergeCell ref="C32:G32"/>
    <mergeCell ref="C44:G44"/>
    <mergeCell ref="C45:G45"/>
    <mergeCell ref="C46:G46"/>
    <mergeCell ref="C47:G47"/>
    <mergeCell ref="C48:G48"/>
    <mergeCell ref="A1:G1"/>
    <mergeCell ref="C2:G2"/>
    <mergeCell ref="C3:G3"/>
    <mergeCell ref="C4:G4"/>
    <mergeCell ref="C10:G10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DBF07-EAA9-499E-BC1D-3EA69C3F4E3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63</v>
      </c>
      <c r="C4" s="206" t="s">
        <v>64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108</v>
      </c>
      <c r="C8" s="249" t="s">
        <v>109</v>
      </c>
      <c r="D8" s="233"/>
      <c r="E8" s="234"/>
      <c r="F8" s="235"/>
      <c r="G8" s="235">
        <f>SUMIF(AG9:AG36,"&lt;&gt;NOR",G9:G36)</f>
        <v>0</v>
      </c>
      <c r="H8" s="235"/>
      <c r="I8" s="235">
        <f>SUM(I9:I36)</f>
        <v>0</v>
      </c>
      <c r="J8" s="235"/>
      <c r="K8" s="235">
        <f>SUM(K9:K36)</f>
        <v>0</v>
      </c>
      <c r="L8" s="235"/>
      <c r="M8" s="235">
        <f>SUM(M9:M36)</f>
        <v>0</v>
      </c>
      <c r="N8" s="234"/>
      <c r="O8" s="234">
        <f>SUM(O9:O36)</f>
        <v>0</v>
      </c>
      <c r="P8" s="234"/>
      <c r="Q8" s="234">
        <f>SUM(Q9:Q36)</f>
        <v>0</v>
      </c>
      <c r="R8" s="235"/>
      <c r="S8" s="235"/>
      <c r="T8" s="236"/>
      <c r="U8" s="230"/>
      <c r="V8" s="230">
        <f>SUM(V9:V36)</f>
        <v>0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286</v>
      </c>
      <c r="C9" s="250" t="s">
        <v>287</v>
      </c>
      <c r="D9" s="240" t="s">
        <v>288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175</v>
      </c>
      <c r="T9" s="244" t="s">
        <v>176</v>
      </c>
      <c r="U9" s="224">
        <v>0</v>
      </c>
      <c r="V9" s="224">
        <f>ROUND(E9*U9,2)</f>
        <v>0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3" t="s">
        <v>289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178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38">
        <v>2</v>
      </c>
      <c r="B11" s="239" t="s">
        <v>290</v>
      </c>
      <c r="C11" s="250" t="s">
        <v>291</v>
      </c>
      <c r="D11" s="240" t="s">
        <v>288</v>
      </c>
      <c r="E11" s="241">
        <v>1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12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175</v>
      </c>
      <c r="T11" s="244" t="s">
        <v>176</v>
      </c>
      <c r="U11" s="224">
        <v>0</v>
      </c>
      <c r="V11" s="224">
        <f>ROUND(E11*U11,2)</f>
        <v>0</v>
      </c>
      <c r="W11" s="224"/>
      <c r="X11" s="224" t="s">
        <v>156</v>
      </c>
      <c r="Y11" s="224" t="s">
        <v>157</v>
      </c>
      <c r="Z11" s="214"/>
      <c r="AA11" s="214"/>
      <c r="AB11" s="214"/>
      <c r="AC11" s="214"/>
      <c r="AD11" s="214"/>
      <c r="AE11" s="214"/>
      <c r="AF11" s="214"/>
      <c r="AG11" s="214" t="s">
        <v>158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1"/>
      <c r="B12" s="222"/>
      <c r="C12" s="253" t="s">
        <v>289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178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3</v>
      </c>
      <c r="B13" s="239" t="s">
        <v>292</v>
      </c>
      <c r="C13" s="250" t="s">
        <v>293</v>
      </c>
      <c r="D13" s="240" t="s">
        <v>288</v>
      </c>
      <c r="E13" s="241">
        <v>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175</v>
      </c>
      <c r="T13" s="244" t="s">
        <v>176</v>
      </c>
      <c r="U13" s="224">
        <v>0</v>
      </c>
      <c r="V13" s="224">
        <f>ROUND(E13*U13,2)</f>
        <v>0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3" t="s">
        <v>289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178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38">
        <v>4</v>
      </c>
      <c r="B15" s="239" t="s">
        <v>294</v>
      </c>
      <c r="C15" s="250" t="s">
        <v>295</v>
      </c>
      <c r="D15" s="240" t="s">
        <v>288</v>
      </c>
      <c r="E15" s="241">
        <v>1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12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175</v>
      </c>
      <c r="T15" s="244" t="s">
        <v>176</v>
      </c>
      <c r="U15" s="224">
        <v>0</v>
      </c>
      <c r="V15" s="224">
        <f>ROUND(E15*U15,2)</f>
        <v>0</v>
      </c>
      <c r="W15" s="224"/>
      <c r="X15" s="224" t="s">
        <v>156</v>
      </c>
      <c r="Y15" s="224" t="s">
        <v>157</v>
      </c>
      <c r="Z15" s="214"/>
      <c r="AA15" s="214"/>
      <c r="AB15" s="214"/>
      <c r="AC15" s="214"/>
      <c r="AD15" s="214"/>
      <c r="AE15" s="214"/>
      <c r="AF15" s="214"/>
      <c r="AG15" s="214" t="s">
        <v>158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1"/>
      <c r="B16" s="222"/>
      <c r="C16" s="253" t="s">
        <v>289</v>
      </c>
      <c r="D16" s="247"/>
      <c r="E16" s="247"/>
      <c r="F16" s="247"/>
      <c r="G16" s="247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4"/>
      <c r="AA16" s="214"/>
      <c r="AB16" s="214"/>
      <c r="AC16" s="214"/>
      <c r="AD16" s="214"/>
      <c r="AE16" s="214"/>
      <c r="AF16" s="214"/>
      <c r="AG16" s="214" t="s">
        <v>178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38">
        <v>5</v>
      </c>
      <c r="B17" s="239" t="s">
        <v>296</v>
      </c>
      <c r="C17" s="250" t="s">
        <v>297</v>
      </c>
      <c r="D17" s="240" t="s">
        <v>288</v>
      </c>
      <c r="E17" s="241">
        <v>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175</v>
      </c>
      <c r="T17" s="244" t="s">
        <v>176</v>
      </c>
      <c r="U17" s="224">
        <v>0</v>
      </c>
      <c r="V17" s="224">
        <f>ROUND(E17*U17,2)</f>
        <v>0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3" t="s">
        <v>289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178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38">
        <v>6</v>
      </c>
      <c r="B19" s="239" t="s">
        <v>298</v>
      </c>
      <c r="C19" s="250" t="s">
        <v>299</v>
      </c>
      <c r="D19" s="240" t="s">
        <v>288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12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175</v>
      </c>
      <c r="T19" s="244" t="s">
        <v>176</v>
      </c>
      <c r="U19" s="224">
        <v>0</v>
      </c>
      <c r="V19" s="224">
        <f>ROUND(E19*U19,2)</f>
        <v>0</v>
      </c>
      <c r="W19" s="224"/>
      <c r="X19" s="224" t="s">
        <v>156</v>
      </c>
      <c r="Y19" s="224" t="s">
        <v>157</v>
      </c>
      <c r="Z19" s="214"/>
      <c r="AA19" s="214"/>
      <c r="AB19" s="214"/>
      <c r="AC19" s="214"/>
      <c r="AD19" s="214"/>
      <c r="AE19" s="214"/>
      <c r="AF19" s="214"/>
      <c r="AG19" s="214" t="s">
        <v>158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1"/>
      <c r="B20" s="222"/>
      <c r="C20" s="253" t="s">
        <v>289</v>
      </c>
      <c r="D20" s="247"/>
      <c r="E20" s="247"/>
      <c r="F20" s="247"/>
      <c r="G20" s="247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4"/>
      <c r="AA20" s="214"/>
      <c r="AB20" s="214"/>
      <c r="AC20" s="214"/>
      <c r="AD20" s="214"/>
      <c r="AE20" s="214"/>
      <c r="AF20" s="214"/>
      <c r="AG20" s="214" t="s">
        <v>178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59">
        <v>7</v>
      </c>
      <c r="B21" s="260" t="s">
        <v>300</v>
      </c>
      <c r="C21" s="266" t="s">
        <v>301</v>
      </c>
      <c r="D21" s="261" t="s">
        <v>302</v>
      </c>
      <c r="E21" s="262">
        <v>4</v>
      </c>
      <c r="F21" s="263"/>
      <c r="G21" s="264">
        <f>ROUND(E21*F21,2)</f>
        <v>0</v>
      </c>
      <c r="H21" s="263"/>
      <c r="I21" s="264">
        <f>ROUND(E21*H21,2)</f>
        <v>0</v>
      </c>
      <c r="J21" s="263"/>
      <c r="K21" s="264">
        <f>ROUND(E21*J21,2)</f>
        <v>0</v>
      </c>
      <c r="L21" s="264">
        <v>12</v>
      </c>
      <c r="M21" s="264">
        <f>G21*(1+L21/100)</f>
        <v>0</v>
      </c>
      <c r="N21" s="262">
        <v>0</v>
      </c>
      <c r="O21" s="262">
        <f>ROUND(E21*N21,2)</f>
        <v>0</v>
      </c>
      <c r="P21" s="262">
        <v>0</v>
      </c>
      <c r="Q21" s="262">
        <f>ROUND(E21*P21,2)</f>
        <v>0</v>
      </c>
      <c r="R21" s="264"/>
      <c r="S21" s="264" t="s">
        <v>175</v>
      </c>
      <c r="T21" s="265" t="s">
        <v>176</v>
      </c>
      <c r="U21" s="224">
        <v>0</v>
      </c>
      <c r="V21" s="224">
        <f>ROUND(E21*U21,2)</f>
        <v>0</v>
      </c>
      <c r="W21" s="224"/>
      <c r="X21" s="224" t="s">
        <v>156</v>
      </c>
      <c r="Y21" s="224" t="s">
        <v>157</v>
      </c>
      <c r="Z21" s="214"/>
      <c r="AA21" s="214"/>
      <c r="AB21" s="214"/>
      <c r="AC21" s="214"/>
      <c r="AD21" s="214"/>
      <c r="AE21" s="214"/>
      <c r="AF21" s="214"/>
      <c r="AG21" s="214" t="s">
        <v>158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38">
        <v>8</v>
      </c>
      <c r="B22" s="239" t="s">
        <v>303</v>
      </c>
      <c r="C22" s="250" t="s">
        <v>304</v>
      </c>
      <c r="D22" s="240" t="s">
        <v>302</v>
      </c>
      <c r="E22" s="241">
        <v>1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12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/>
      <c r="S22" s="243" t="s">
        <v>175</v>
      </c>
      <c r="T22" s="244" t="s">
        <v>176</v>
      </c>
      <c r="U22" s="224">
        <v>0</v>
      </c>
      <c r="V22" s="224">
        <f>ROUND(E22*U22,2)</f>
        <v>0</v>
      </c>
      <c r="W22" s="224"/>
      <c r="X22" s="224" t="s">
        <v>156</v>
      </c>
      <c r="Y22" s="224" t="s">
        <v>157</v>
      </c>
      <c r="Z22" s="214"/>
      <c r="AA22" s="214"/>
      <c r="AB22" s="214"/>
      <c r="AC22" s="214"/>
      <c r="AD22" s="214"/>
      <c r="AE22" s="214"/>
      <c r="AF22" s="214"/>
      <c r="AG22" s="214" t="s">
        <v>158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2" x14ac:dyDescent="0.2">
      <c r="A23" s="221"/>
      <c r="B23" s="222"/>
      <c r="C23" s="253" t="s">
        <v>305</v>
      </c>
      <c r="D23" s="247"/>
      <c r="E23" s="247"/>
      <c r="F23" s="247"/>
      <c r="G23" s="24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178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38">
        <v>9</v>
      </c>
      <c r="B24" s="239" t="s">
        <v>306</v>
      </c>
      <c r="C24" s="250" t="s">
        <v>307</v>
      </c>
      <c r="D24" s="240" t="s">
        <v>166</v>
      </c>
      <c r="E24" s="241">
        <v>90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12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/>
      <c r="S24" s="243" t="s">
        <v>175</v>
      </c>
      <c r="T24" s="244" t="s">
        <v>176</v>
      </c>
      <c r="U24" s="224">
        <v>0</v>
      </c>
      <c r="V24" s="224">
        <f>ROUND(E24*U24,2)</f>
        <v>0</v>
      </c>
      <c r="W24" s="224"/>
      <c r="X24" s="224" t="s">
        <v>156</v>
      </c>
      <c r="Y24" s="224" t="s">
        <v>157</v>
      </c>
      <c r="Z24" s="214"/>
      <c r="AA24" s="214"/>
      <c r="AB24" s="214"/>
      <c r="AC24" s="214"/>
      <c r="AD24" s="214"/>
      <c r="AE24" s="214"/>
      <c r="AF24" s="214"/>
      <c r="AG24" s="214" t="s">
        <v>158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1"/>
      <c r="B25" s="222"/>
      <c r="C25" s="253" t="s">
        <v>308</v>
      </c>
      <c r="D25" s="247"/>
      <c r="E25" s="247"/>
      <c r="F25" s="247"/>
      <c r="G25" s="247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4"/>
      <c r="AA25" s="214"/>
      <c r="AB25" s="214"/>
      <c r="AC25" s="214"/>
      <c r="AD25" s="214"/>
      <c r="AE25" s="214"/>
      <c r="AF25" s="214"/>
      <c r="AG25" s="214" t="s">
        <v>178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38">
        <v>10</v>
      </c>
      <c r="B26" s="239" t="s">
        <v>309</v>
      </c>
      <c r="C26" s="250" t="s">
        <v>310</v>
      </c>
      <c r="D26" s="240" t="s">
        <v>166</v>
      </c>
      <c r="E26" s="241">
        <v>90</v>
      </c>
      <c r="F26" s="242"/>
      <c r="G26" s="243">
        <f>ROUND(E26*F26,2)</f>
        <v>0</v>
      </c>
      <c r="H26" s="242"/>
      <c r="I26" s="243">
        <f>ROUND(E26*H26,2)</f>
        <v>0</v>
      </c>
      <c r="J26" s="242"/>
      <c r="K26" s="243">
        <f>ROUND(E26*J26,2)</f>
        <v>0</v>
      </c>
      <c r="L26" s="243">
        <v>12</v>
      </c>
      <c r="M26" s="243">
        <f>G26*(1+L26/100)</f>
        <v>0</v>
      </c>
      <c r="N26" s="241">
        <v>0</v>
      </c>
      <c r="O26" s="241">
        <f>ROUND(E26*N26,2)</f>
        <v>0</v>
      </c>
      <c r="P26" s="241">
        <v>0</v>
      </c>
      <c r="Q26" s="241">
        <f>ROUND(E26*P26,2)</f>
        <v>0</v>
      </c>
      <c r="R26" s="243"/>
      <c r="S26" s="243" t="s">
        <v>175</v>
      </c>
      <c r="T26" s="244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2" x14ac:dyDescent="0.2">
      <c r="A27" s="221"/>
      <c r="B27" s="222"/>
      <c r="C27" s="253" t="s">
        <v>308</v>
      </c>
      <c r="D27" s="247"/>
      <c r="E27" s="247"/>
      <c r="F27" s="247"/>
      <c r="G27" s="247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4"/>
      <c r="AA27" s="214"/>
      <c r="AB27" s="214"/>
      <c r="AC27" s="214"/>
      <c r="AD27" s="214"/>
      <c r="AE27" s="214"/>
      <c r="AF27" s="214"/>
      <c r="AG27" s="214" t="s">
        <v>178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38">
        <v>11</v>
      </c>
      <c r="B28" s="239" t="s">
        <v>311</v>
      </c>
      <c r="C28" s="250" t="s">
        <v>312</v>
      </c>
      <c r="D28" s="240" t="s">
        <v>302</v>
      </c>
      <c r="E28" s="241">
        <v>1</v>
      </c>
      <c r="F28" s="242"/>
      <c r="G28" s="243">
        <f>ROUND(E28*F28,2)</f>
        <v>0</v>
      </c>
      <c r="H28" s="242"/>
      <c r="I28" s="243">
        <f>ROUND(E28*H28,2)</f>
        <v>0</v>
      </c>
      <c r="J28" s="242"/>
      <c r="K28" s="243">
        <f>ROUND(E28*J28,2)</f>
        <v>0</v>
      </c>
      <c r="L28" s="243">
        <v>12</v>
      </c>
      <c r="M28" s="243">
        <f>G28*(1+L28/100)</f>
        <v>0</v>
      </c>
      <c r="N28" s="241">
        <v>0</v>
      </c>
      <c r="O28" s="241">
        <f>ROUND(E28*N28,2)</f>
        <v>0</v>
      </c>
      <c r="P28" s="241">
        <v>0</v>
      </c>
      <c r="Q28" s="241">
        <f>ROUND(E28*P28,2)</f>
        <v>0</v>
      </c>
      <c r="R28" s="243"/>
      <c r="S28" s="243" t="s">
        <v>175</v>
      </c>
      <c r="T28" s="244" t="s">
        <v>176</v>
      </c>
      <c r="U28" s="224">
        <v>0</v>
      </c>
      <c r="V28" s="224">
        <f>ROUND(E28*U28,2)</f>
        <v>0</v>
      </c>
      <c r="W28" s="224"/>
      <c r="X28" s="224" t="s">
        <v>156</v>
      </c>
      <c r="Y28" s="224" t="s">
        <v>157</v>
      </c>
      <c r="Z28" s="214"/>
      <c r="AA28" s="214"/>
      <c r="AB28" s="214"/>
      <c r="AC28" s="214"/>
      <c r="AD28" s="214"/>
      <c r="AE28" s="214"/>
      <c r="AF28" s="214"/>
      <c r="AG28" s="214" t="s">
        <v>158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2" x14ac:dyDescent="0.2">
      <c r="A29" s="221"/>
      <c r="B29" s="222"/>
      <c r="C29" s="253" t="s">
        <v>313</v>
      </c>
      <c r="D29" s="247"/>
      <c r="E29" s="247"/>
      <c r="F29" s="247"/>
      <c r="G29" s="247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4"/>
      <c r="AA29" s="214"/>
      <c r="AB29" s="214"/>
      <c r="AC29" s="214"/>
      <c r="AD29" s="214"/>
      <c r="AE29" s="214"/>
      <c r="AF29" s="214"/>
      <c r="AG29" s="214" t="s">
        <v>178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38">
        <v>12</v>
      </c>
      <c r="B30" s="239" t="s">
        <v>314</v>
      </c>
      <c r="C30" s="250" t="s">
        <v>315</v>
      </c>
      <c r="D30" s="240" t="s">
        <v>302</v>
      </c>
      <c r="E30" s="241">
        <v>1</v>
      </c>
      <c r="F30" s="242"/>
      <c r="G30" s="243">
        <f>ROUND(E30*F30,2)</f>
        <v>0</v>
      </c>
      <c r="H30" s="242"/>
      <c r="I30" s="243">
        <f>ROUND(E30*H30,2)</f>
        <v>0</v>
      </c>
      <c r="J30" s="242"/>
      <c r="K30" s="243">
        <f>ROUND(E30*J30,2)</f>
        <v>0</v>
      </c>
      <c r="L30" s="243">
        <v>12</v>
      </c>
      <c r="M30" s="243">
        <f>G30*(1+L30/100)</f>
        <v>0</v>
      </c>
      <c r="N30" s="241">
        <v>0</v>
      </c>
      <c r="O30" s="241">
        <f>ROUND(E30*N30,2)</f>
        <v>0</v>
      </c>
      <c r="P30" s="241">
        <v>0</v>
      </c>
      <c r="Q30" s="241">
        <f>ROUND(E30*P30,2)</f>
        <v>0</v>
      </c>
      <c r="R30" s="243"/>
      <c r="S30" s="243" t="s">
        <v>175</v>
      </c>
      <c r="T30" s="244" t="s">
        <v>176</v>
      </c>
      <c r="U30" s="224">
        <v>0</v>
      </c>
      <c r="V30" s="224">
        <f>ROUND(E30*U30,2)</f>
        <v>0</v>
      </c>
      <c r="W30" s="224"/>
      <c r="X30" s="224" t="s">
        <v>156</v>
      </c>
      <c r="Y30" s="224" t="s">
        <v>157</v>
      </c>
      <c r="Z30" s="214"/>
      <c r="AA30" s="214"/>
      <c r="AB30" s="214"/>
      <c r="AC30" s="214"/>
      <c r="AD30" s="214"/>
      <c r="AE30" s="214"/>
      <c r="AF30" s="214"/>
      <c r="AG30" s="214" t="s">
        <v>158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2" x14ac:dyDescent="0.2">
      <c r="A31" s="221"/>
      <c r="B31" s="222"/>
      <c r="C31" s="253" t="s">
        <v>316</v>
      </c>
      <c r="D31" s="247"/>
      <c r="E31" s="247"/>
      <c r="F31" s="247"/>
      <c r="G31" s="247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4"/>
      <c r="AA31" s="214"/>
      <c r="AB31" s="214"/>
      <c r="AC31" s="214"/>
      <c r="AD31" s="214"/>
      <c r="AE31" s="214"/>
      <c r="AF31" s="214"/>
      <c r="AG31" s="214" t="s">
        <v>178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38">
        <v>13</v>
      </c>
      <c r="B32" s="239" t="s">
        <v>317</v>
      </c>
      <c r="C32" s="250" t="s">
        <v>318</v>
      </c>
      <c r="D32" s="240" t="s">
        <v>302</v>
      </c>
      <c r="E32" s="241">
        <v>1</v>
      </c>
      <c r="F32" s="242"/>
      <c r="G32" s="243">
        <f>ROUND(E32*F32,2)</f>
        <v>0</v>
      </c>
      <c r="H32" s="242"/>
      <c r="I32" s="243">
        <f>ROUND(E32*H32,2)</f>
        <v>0</v>
      </c>
      <c r="J32" s="242"/>
      <c r="K32" s="243">
        <f>ROUND(E32*J32,2)</f>
        <v>0</v>
      </c>
      <c r="L32" s="243">
        <v>12</v>
      </c>
      <c r="M32" s="243">
        <f>G32*(1+L32/100)</f>
        <v>0</v>
      </c>
      <c r="N32" s="241">
        <v>0</v>
      </c>
      <c r="O32" s="241">
        <f>ROUND(E32*N32,2)</f>
        <v>0</v>
      </c>
      <c r="P32" s="241">
        <v>0</v>
      </c>
      <c r="Q32" s="241">
        <f>ROUND(E32*P32,2)</f>
        <v>0</v>
      </c>
      <c r="R32" s="243"/>
      <c r="S32" s="243" t="s">
        <v>175</v>
      </c>
      <c r="T32" s="244" t="s">
        <v>176</v>
      </c>
      <c r="U32" s="224">
        <v>0</v>
      </c>
      <c r="V32" s="224">
        <f>ROUND(E32*U32,2)</f>
        <v>0</v>
      </c>
      <c r="W32" s="224"/>
      <c r="X32" s="224" t="s">
        <v>156</v>
      </c>
      <c r="Y32" s="224" t="s">
        <v>157</v>
      </c>
      <c r="Z32" s="214"/>
      <c r="AA32" s="214"/>
      <c r="AB32" s="214"/>
      <c r="AC32" s="214"/>
      <c r="AD32" s="214"/>
      <c r="AE32" s="214"/>
      <c r="AF32" s="214"/>
      <c r="AG32" s="214" t="s">
        <v>158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2" x14ac:dyDescent="0.2">
      <c r="A33" s="221"/>
      <c r="B33" s="222"/>
      <c r="C33" s="253" t="s">
        <v>316</v>
      </c>
      <c r="D33" s="247"/>
      <c r="E33" s="247"/>
      <c r="F33" s="247"/>
      <c r="G33" s="247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4"/>
      <c r="AA33" s="214"/>
      <c r="AB33" s="214"/>
      <c r="AC33" s="214"/>
      <c r="AD33" s="214"/>
      <c r="AE33" s="214"/>
      <c r="AF33" s="214"/>
      <c r="AG33" s="214" t="s">
        <v>178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59">
        <v>14</v>
      </c>
      <c r="B34" s="260" t="s">
        <v>319</v>
      </c>
      <c r="C34" s="266" t="s">
        <v>320</v>
      </c>
      <c r="D34" s="261" t="s">
        <v>321</v>
      </c>
      <c r="E34" s="262">
        <v>1</v>
      </c>
      <c r="F34" s="263"/>
      <c r="G34" s="264">
        <f>ROUND(E34*F34,2)</f>
        <v>0</v>
      </c>
      <c r="H34" s="263"/>
      <c r="I34" s="264">
        <f>ROUND(E34*H34,2)</f>
        <v>0</v>
      </c>
      <c r="J34" s="263"/>
      <c r="K34" s="264">
        <f>ROUND(E34*J34,2)</f>
        <v>0</v>
      </c>
      <c r="L34" s="264">
        <v>12</v>
      </c>
      <c r="M34" s="264">
        <f>G34*(1+L34/100)</f>
        <v>0</v>
      </c>
      <c r="N34" s="262">
        <v>0</v>
      </c>
      <c r="O34" s="262">
        <f>ROUND(E34*N34,2)</f>
        <v>0</v>
      </c>
      <c r="P34" s="262">
        <v>0</v>
      </c>
      <c r="Q34" s="262">
        <f>ROUND(E34*P34,2)</f>
        <v>0</v>
      </c>
      <c r="R34" s="264"/>
      <c r="S34" s="264" t="s">
        <v>175</v>
      </c>
      <c r="T34" s="265" t="s">
        <v>176</v>
      </c>
      <c r="U34" s="224">
        <v>0</v>
      </c>
      <c r="V34" s="224">
        <f>ROUND(E34*U34,2)</f>
        <v>0</v>
      </c>
      <c r="W34" s="224"/>
      <c r="X34" s="224" t="s">
        <v>156</v>
      </c>
      <c r="Y34" s="224" t="s">
        <v>157</v>
      </c>
      <c r="Z34" s="214"/>
      <c r="AA34" s="214"/>
      <c r="AB34" s="214"/>
      <c r="AC34" s="214"/>
      <c r="AD34" s="214"/>
      <c r="AE34" s="214"/>
      <c r="AF34" s="214"/>
      <c r="AG34" s="214" t="s">
        <v>158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9">
        <v>15</v>
      </c>
      <c r="B35" s="260" t="s">
        <v>322</v>
      </c>
      <c r="C35" s="266" t="s">
        <v>323</v>
      </c>
      <c r="D35" s="261" t="s">
        <v>321</v>
      </c>
      <c r="E35" s="262">
        <v>1</v>
      </c>
      <c r="F35" s="263"/>
      <c r="G35" s="264">
        <f>ROUND(E35*F35,2)</f>
        <v>0</v>
      </c>
      <c r="H35" s="263"/>
      <c r="I35" s="264">
        <f>ROUND(E35*H35,2)</f>
        <v>0</v>
      </c>
      <c r="J35" s="263"/>
      <c r="K35" s="264">
        <f>ROUND(E35*J35,2)</f>
        <v>0</v>
      </c>
      <c r="L35" s="264">
        <v>12</v>
      </c>
      <c r="M35" s="264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4"/>
      <c r="S35" s="264" t="s">
        <v>175</v>
      </c>
      <c r="T35" s="265" t="s">
        <v>176</v>
      </c>
      <c r="U35" s="224">
        <v>0</v>
      </c>
      <c r="V35" s="224">
        <f>ROUND(E35*U35,2)</f>
        <v>0</v>
      </c>
      <c r="W35" s="224"/>
      <c r="X35" s="224" t="s">
        <v>156</v>
      </c>
      <c r="Y35" s="224" t="s">
        <v>157</v>
      </c>
      <c r="Z35" s="214"/>
      <c r="AA35" s="214"/>
      <c r="AB35" s="214"/>
      <c r="AC35" s="214"/>
      <c r="AD35" s="214"/>
      <c r="AE35" s="214"/>
      <c r="AF35" s="214"/>
      <c r="AG35" s="214" t="s">
        <v>158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1" x14ac:dyDescent="0.2">
      <c r="A36" s="259">
        <v>16</v>
      </c>
      <c r="B36" s="260" t="s">
        <v>324</v>
      </c>
      <c r="C36" s="266" t="s">
        <v>325</v>
      </c>
      <c r="D36" s="261" t="s">
        <v>321</v>
      </c>
      <c r="E36" s="262">
        <v>1</v>
      </c>
      <c r="F36" s="263"/>
      <c r="G36" s="264">
        <f>ROUND(E36*F36,2)</f>
        <v>0</v>
      </c>
      <c r="H36" s="263"/>
      <c r="I36" s="264">
        <f>ROUND(E36*H36,2)</f>
        <v>0</v>
      </c>
      <c r="J36" s="263"/>
      <c r="K36" s="264">
        <f>ROUND(E36*J36,2)</f>
        <v>0</v>
      </c>
      <c r="L36" s="264">
        <v>12</v>
      </c>
      <c r="M36" s="264">
        <f>G36*(1+L36/100)</f>
        <v>0</v>
      </c>
      <c r="N36" s="262">
        <v>0</v>
      </c>
      <c r="O36" s="262">
        <f>ROUND(E36*N36,2)</f>
        <v>0</v>
      </c>
      <c r="P36" s="262">
        <v>0</v>
      </c>
      <c r="Q36" s="262">
        <f>ROUND(E36*P36,2)</f>
        <v>0</v>
      </c>
      <c r="R36" s="264"/>
      <c r="S36" s="264" t="s">
        <v>175</v>
      </c>
      <c r="T36" s="265" t="s">
        <v>176</v>
      </c>
      <c r="U36" s="224">
        <v>0</v>
      </c>
      <c r="V36" s="224">
        <f>ROUND(E36*U36,2)</f>
        <v>0</v>
      </c>
      <c r="W36" s="224"/>
      <c r="X36" s="224" t="s">
        <v>156</v>
      </c>
      <c r="Y36" s="224" t="s">
        <v>157</v>
      </c>
      <c r="Z36" s="214"/>
      <c r="AA36" s="214"/>
      <c r="AB36" s="214"/>
      <c r="AC36" s="214"/>
      <c r="AD36" s="214"/>
      <c r="AE36" s="214"/>
      <c r="AF36" s="214"/>
      <c r="AG36" s="214" t="s">
        <v>158</v>
      </c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x14ac:dyDescent="0.2">
      <c r="A37" s="231" t="s">
        <v>149</v>
      </c>
      <c r="B37" s="232" t="s">
        <v>113</v>
      </c>
      <c r="C37" s="249" t="s">
        <v>114</v>
      </c>
      <c r="D37" s="233"/>
      <c r="E37" s="234"/>
      <c r="F37" s="235"/>
      <c r="G37" s="235">
        <f>SUMIF(AG38:AG100,"&lt;&gt;NOR",G38:G100)</f>
        <v>0</v>
      </c>
      <c r="H37" s="235"/>
      <c r="I37" s="235">
        <f>SUM(I38:I100)</f>
        <v>0</v>
      </c>
      <c r="J37" s="235"/>
      <c r="K37" s="235">
        <f>SUM(K38:K100)</f>
        <v>0</v>
      </c>
      <c r="L37" s="235"/>
      <c r="M37" s="235">
        <f>SUM(M38:M100)</f>
        <v>0</v>
      </c>
      <c r="N37" s="234"/>
      <c r="O37" s="234">
        <f>SUM(O38:O100)</f>
        <v>0</v>
      </c>
      <c r="P37" s="234"/>
      <c r="Q37" s="234">
        <f>SUM(Q38:Q100)</f>
        <v>0</v>
      </c>
      <c r="R37" s="235"/>
      <c r="S37" s="235"/>
      <c r="T37" s="236"/>
      <c r="U37" s="230"/>
      <c r="V37" s="230">
        <f>SUM(V38:V100)</f>
        <v>0</v>
      </c>
      <c r="W37" s="230"/>
      <c r="X37" s="230"/>
      <c r="Y37" s="230"/>
      <c r="AG37" t="s">
        <v>150</v>
      </c>
    </row>
    <row r="38" spans="1:60" outlineLevel="1" x14ac:dyDescent="0.2">
      <c r="A38" s="259">
        <v>17</v>
      </c>
      <c r="B38" s="260" t="s">
        <v>326</v>
      </c>
      <c r="C38" s="266" t="s">
        <v>297</v>
      </c>
      <c r="D38" s="261" t="s">
        <v>288</v>
      </c>
      <c r="E38" s="262">
        <v>4</v>
      </c>
      <c r="F38" s="263"/>
      <c r="G38" s="264">
        <f>ROUND(E38*F38,2)</f>
        <v>0</v>
      </c>
      <c r="H38" s="263"/>
      <c r="I38" s="264">
        <f>ROUND(E38*H38,2)</f>
        <v>0</v>
      </c>
      <c r="J38" s="263"/>
      <c r="K38" s="264">
        <f>ROUND(E38*J38,2)</f>
        <v>0</v>
      </c>
      <c r="L38" s="264">
        <v>12</v>
      </c>
      <c r="M38" s="264">
        <f>G38*(1+L38/100)</f>
        <v>0</v>
      </c>
      <c r="N38" s="262">
        <v>0</v>
      </c>
      <c r="O38" s="262">
        <f>ROUND(E38*N38,2)</f>
        <v>0</v>
      </c>
      <c r="P38" s="262">
        <v>0</v>
      </c>
      <c r="Q38" s="262">
        <f>ROUND(E38*P38,2)</f>
        <v>0</v>
      </c>
      <c r="R38" s="264"/>
      <c r="S38" s="264" t="s">
        <v>175</v>
      </c>
      <c r="T38" s="265" t="s">
        <v>176</v>
      </c>
      <c r="U38" s="224">
        <v>0</v>
      </c>
      <c r="V38" s="224">
        <f>ROUND(E38*U38,2)</f>
        <v>0</v>
      </c>
      <c r="W38" s="224"/>
      <c r="X38" s="224" t="s">
        <v>156</v>
      </c>
      <c r="Y38" s="224" t="s">
        <v>157</v>
      </c>
      <c r="Z38" s="214"/>
      <c r="AA38" s="214"/>
      <c r="AB38" s="214"/>
      <c r="AC38" s="214"/>
      <c r="AD38" s="214"/>
      <c r="AE38" s="214"/>
      <c r="AF38" s="214"/>
      <c r="AG38" s="214" t="s">
        <v>158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59">
        <v>18</v>
      </c>
      <c r="B39" s="260" t="s">
        <v>327</v>
      </c>
      <c r="C39" s="266" t="s">
        <v>328</v>
      </c>
      <c r="D39" s="261" t="s">
        <v>288</v>
      </c>
      <c r="E39" s="262">
        <v>4</v>
      </c>
      <c r="F39" s="263"/>
      <c r="G39" s="264">
        <f>ROUND(E39*F39,2)</f>
        <v>0</v>
      </c>
      <c r="H39" s="263"/>
      <c r="I39" s="264">
        <f>ROUND(E39*H39,2)</f>
        <v>0</v>
      </c>
      <c r="J39" s="263"/>
      <c r="K39" s="264">
        <f>ROUND(E39*J39,2)</f>
        <v>0</v>
      </c>
      <c r="L39" s="264">
        <v>12</v>
      </c>
      <c r="M39" s="264">
        <f>G39*(1+L39/100)</f>
        <v>0</v>
      </c>
      <c r="N39" s="262">
        <v>0</v>
      </c>
      <c r="O39" s="262">
        <f>ROUND(E39*N39,2)</f>
        <v>0</v>
      </c>
      <c r="P39" s="262">
        <v>0</v>
      </c>
      <c r="Q39" s="262">
        <f>ROUND(E39*P39,2)</f>
        <v>0</v>
      </c>
      <c r="R39" s="264"/>
      <c r="S39" s="264" t="s">
        <v>175</v>
      </c>
      <c r="T39" s="265" t="s">
        <v>176</v>
      </c>
      <c r="U39" s="224">
        <v>0</v>
      </c>
      <c r="V39" s="224">
        <f>ROUND(E39*U39,2)</f>
        <v>0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38">
        <v>19</v>
      </c>
      <c r="B40" s="239" t="s">
        <v>329</v>
      </c>
      <c r="C40" s="250" t="s">
        <v>330</v>
      </c>
      <c r="D40" s="240" t="s">
        <v>166</v>
      </c>
      <c r="E40" s="241">
        <v>80</v>
      </c>
      <c r="F40" s="242"/>
      <c r="G40" s="243">
        <f>ROUND(E40*F40,2)</f>
        <v>0</v>
      </c>
      <c r="H40" s="242"/>
      <c r="I40" s="243">
        <f>ROUND(E40*H40,2)</f>
        <v>0</v>
      </c>
      <c r="J40" s="242"/>
      <c r="K40" s="243">
        <f>ROUND(E40*J40,2)</f>
        <v>0</v>
      </c>
      <c r="L40" s="243">
        <v>12</v>
      </c>
      <c r="M40" s="243">
        <f>G40*(1+L40/100)</f>
        <v>0</v>
      </c>
      <c r="N40" s="241">
        <v>0</v>
      </c>
      <c r="O40" s="241">
        <f>ROUND(E40*N40,2)</f>
        <v>0</v>
      </c>
      <c r="P40" s="241">
        <v>0</v>
      </c>
      <c r="Q40" s="241">
        <f>ROUND(E40*P40,2)</f>
        <v>0</v>
      </c>
      <c r="R40" s="243"/>
      <c r="S40" s="243" t="s">
        <v>175</v>
      </c>
      <c r="T40" s="244" t="s">
        <v>176</v>
      </c>
      <c r="U40" s="224">
        <v>0</v>
      </c>
      <c r="V40" s="224">
        <f>ROUND(E40*U40,2)</f>
        <v>0</v>
      </c>
      <c r="W40" s="224"/>
      <c r="X40" s="224" t="s">
        <v>156</v>
      </c>
      <c r="Y40" s="224" t="s">
        <v>157</v>
      </c>
      <c r="Z40" s="214"/>
      <c r="AA40" s="214"/>
      <c r="AB40" s="214"/>
      <c r="AC40" s="214"/>
      <c r="AD40" s="214"/>
      <c r="AE40" s="214"/>
      <c r="AF40" s="214"/>
      <c r="AG40" s="214" t="s">
        <v>158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2" x14ac:dyDescent="0.2">
      <c r="A41" s="221"/>
      <c r="B41" s="222"/>
      <c r="C41" s="253" t="s">
        <v>331</v>
      </c>
      <c r="D41" s="247"/>
      <c r="E41" s="247"/>
      <c r="F41" s="247"/>
      <c r="G41" s="247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4"/>
      <c r="AA41" s="214"/>
      <c r="AB41" s="214"/>
      <c r="AC41" s="214"/>
      <c r="AD41" s="214"/>
      <c r="AE41" s="214"/>
      <c r="AF41" s="214"/>
      <c r="AG41" s="214" t="s">
        <v>178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38">
        <v>20</v>
      </c>
      <c r="B42" s="239" t="s">
        <v>332</v>
      </c>
      <c r="C42" s="250" t="s">
        <v>333</v>
      </c>
      <c r="D42" s="240" t="s">
        <v>166</v>
      </c>
      <c r="E42" s="241">
        <v>15</v>
      </c>
      <c r="F42" s="242"/>
      <c r="G42" s="243">
        <f>ROUND(E42*F42,2)</f>
        <v>0</v>
      </c>
      <c r="H42" s="242"/>
      <c r="I42" s="243">
        <f>ROUND(E42*H42,2)</f>
        <v>0</v>
      </c>
      <c r="J42" s="242"/>
      <c r="K42" s="243">
        <f>ROUND(E42*J42,2)</f>
        <v>0</v>
      </c>
      <c r="L42" s="243">
        <v>12</v>
      </c>
      <c r="M42" s="243">
        <f>G42*(1+L42/100)</f>
        <v>0</v>
      </c>
      <c r="N42" s="241">
        <v>0</v>
      </c>
      <c r="O42" s="241">
        <f>ROUND(E42*N42,2)</f>
        <v>0</v>
      </c>
      <c r="P42" s="241">
        <v>0</v>
      </c>
      <c r="Q42" s="241">
        <f>ROUND(E42*P42,2)</f>
        <v>0</v>
      </c>
      <c r="R42" s="243"/>
      <c r="S42" s="243" t="s">
        <v>175</v>
      </c>
      <c r="T42" s="244" t="s">
        <v>176</v>
      </c>
      <c r="U42" s="224">
        <v>0</v>
      </c>
      <c r="V42" s="224">
        <f>ROUND(E42*U42,2)</f>
        <v>0</v>
      </c>
      <c r="W42" s="224"/>
      <c r="X42" s="224" t="s">
        <v>156</v>
      </c>
      <c r="Y42" s="224" t="s">
        <v>157</v>
      </c>
      <c r="Z42" s="214"/>
      <c r="AA42" s="214"/>
      <c r="AB42" s="214"/>
      <c r="AC42" s="214"/>
      <c r="AD42" s="214"/>
      <c r="AE42" s="214"/>
      <c r="AF42" s="214"/>
      <c r="AG42" s="214" t="s">
        <v>158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1"/>
      <c r="B43" s="222"/>
      <c r="C43" s="253" t="s">
        <v>334</v>
      </c>
      <c r="D43" s="247"/>
      <c r="E43" s="247"/>
      <c r="F43" s="247"/>
      <c r="G43" s="247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4"/>
      <c r="AA43" s="214"/>
      <c r="AB43" s="214"/>
      <c r="AC43" s="214"/>
      <c r="AD43" s="214"/>
      <c r="AE43" s="214"/>
      <c r="AF43" s="214"/>
      <c r="AG43" s="214" t="s">
        <v>178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59">
        <v>21</v>
      </c>
      <c r="B44" s="260" t="s">
        <v>335</v>
      </c>
      <c r="C44" s="266" t="s">
        <v>336</v>
      </c>
      <c r="D44" s="261" t="s">
        <v>166</v>
      </c>
      <c r="E44" s="262">
        <v>90</v>
      </c>
      <c r="F44" s="263"/>
      <c r="G44" s="264">
        <f>ROUND(E44*F44,2)</f>
        <v>0</v>
      </c>
      <c r="H44" s="263"/>
      <c r="I44" s="264">
        <f>ROUND(E44*H44,2)</f>
        <v>0</v>
      </c>
      <c r="J44" s="263"/>
      <c r="K44" s="264">
        <f>ROUND(E44*J44,2)</f>
        <v>0</v>
      </c>
      <c r="L44" s="264">
        <v>12</v>
      </c>
      <c r="M44" s="264">
        <f>G44*(1+L44/100)</f>
        <v>0</v>
      </c>
      <c r="N44" s="262">
        <v>0</v>
      </c>
      <c r="O44" s="262">
        <f>ROUND(E44*N44,2)</f>
        <v>0</v>
      </c>
      <c r="P44" s="262">
        <v>0</v>
      </c>
      <c r="Q44" s="262">
        <f>ROUND(E44*P44,2)</f>
        <v>0</v>
      </c>
      <c r="R44" s="264"/>
      <c r="S44" s="264" t="s">
        <v>175</v>
      </c>
      <c r="T44" s="265" t="s">
        <v>176</v>
      </c>
      <c r="U44" s="224">
        <v>0</v>
      </c>
      <c r="V44" s="224">
        <f>ROUND(E44*U44,2)</f>
        <v>0</v>
      </c>
      <c r="W44" s="224"/>
      <c r="X44" s="224" t="s">
        <v>156</v>
      </c>
      <c r="Y44" s="224" t="s">
        <v>157</v>
      </c>
      <c r="Z44" s="214"/>
      <c r="AA44" s="214"/>
      <c r="AB44" s="214"/>
      <c r="AC44" s="214"/>
      <c r="AD44" s="214"/>
      <c r="AE44" s="214"/>
      <c r="AF44" s="214"/>
      <c r="AG44" s="214" t="s">
        <v>158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38">
        <v>22</v>
      </c>
      <c r="B45" s="239" t="s">
        <v>337</v>
      </c>
      <c r="C45" s="250" t="s">
        <v>338</v>
      </c>
      <c r="D45" s="240" t="s">
        <v>302</v>
      </c>
      <c r="E45" s="241">
        <v>70</v>
      </c>
      <c r="F45" s="242"/>
      <c r="G45" s="243">
        <f>ROUND(E45*F45,2)</f>
        <v>0</v>
      </c>
      <c r="H45" s="242"/>
      <c r="I45" s="243">
        <f>ROUND(E45*H45,2)</f>
        <v>0</v>
      </c>
      <c r="J45" s="242"/>
      <c r="K45" s="243">
        <f>ROUND(E45*J45,2)</f>
        <v>0</v>
      </c>
      <c r="L45" s="243">
        <v>12</v>
      </c>
      <c r="M45" s="243">
        <f>G45*(1+L45/100)</f>
        <v>0</v>
      </c>
      <c r="N45" s="241">
        <v>0</v>
      </c>
      <c r="O45" s="241">
        <f>ROUND(E45*N45,2)</f>
        <v>0</v>
      </c>
      <c r="P45" s="241">
        <v>0</v>
      </c>
      <c r="Q45" s="241">
        <f>ROUND(E45*P45,2)</f>
        <v>0</v>
      </c>
      <c r="R45" s="243"/>
      <c r="S45" s="243" t="s">
        <v>175</v>
      </c>
      <c r="T45" s="244" t="s">
        <v>176</v>
      </c>
      <c r="U45" s="224">
        <v>0</v>
      </c>
      <c r="V45" s="224">
        <f>ROUND(E45*U45,2)</f>
        <v>0</v>
      </c>
      <c r="W45" s="224"/>
      <c r="X45" s="224" t="s">
        <v>156</v>
      </c>
      <c r="Y45" s="224" t="s">
        <v>157</v>
      </c>
      <c r="Z45" s="214"/>
      <c r="AA45" s="214"/>
      <c r="AB45" s="214"/>
      <c r="AC45" s="214"/>
      <c r="AD45" s="214"/>
      <c r="AE45" s="214"/>
      <c r="AF45" s="214"/>
      <c r="AG45" s="214" t="s">
        <v>158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2" x14ac:dyDescent="0.2">
      <c r="A46" s="221"/>
      <c r="B46" s="222"/>
      <c r="C46" s="253" t="s">
        <v>339</v>
      </c>
      <c r="D46" s="247"/>
      <c r="E46" s="247"/>
      <c r="F46" s="247"/>
      <c r="G46" s="247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4"/>
      <c r="AA46" s="214"/>
      <c r="AB46" s="214"/>
      <c r="AC46" s="214"/>
      <c r="AD46" s="214"/>
      <c r="AE46" s="214"/>
      <c r="AF46" s="214"/>
      <c r="AG46" s="214" t="s">
        <v>178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38">
        <v>23</v>
      </c>
      <c r="B47" s="239" t="s">
        <v>340</v>
      </c>
      <c r="C47" s="250" t="s">
        <v>341</v>
      </c>
      <c r="D47" s="240" t="s">
        <v>302</v>
      </c>
      <c r="E47" s="241">
        <v>7</v>
      </c>
      <c r="F47" s="242"/>
      <c r="G47" s="243">
        <f>ROUND(E47*F47,2)</f>
        <v>0</v>
      </c>
      <c r="H47" s="242"/>
      <c r="I47" s="243">
        <f>ROUND(E47*H47,2)</f>
        <v>0</v>
      </c>
      <c r="J47" s="242"/>
      <c r="K47" s="243">
        <f>ROUND(E47*J47,2)</f>
        <v>0</v>
      </c>
      <c r="L47" s="243">
        <v>12</v>
      </c>
      <c r="M47" s="243">
        <f>G47*(1+L47/100)</f>
        <v>0</v>
      </c>
      <c r="N47" s="241">
        <v>0</v>
      </c>
      <c r="O47" s="241">
        <f>ROUND(E47*N47,2)</f>
        <v>0</v>
      </c>
      <c r="P47" s="241">
        <v>0</v>
      </c>
      <c r="Q47" s="241">
        <f>ROUND(E47*P47,2)</f>
        <v>0</v>
      </c>
      <c r="R47" s="243"/>
      <c r="S47" s="243" t="s">
        <v>175</v>
      </c>
      <c r="T47" s="244" t="s">
        <v>176</v>
      </c>
      <c r="U47" s="224">
        <v>0</v>
      </c>
      <c r="V47" s="224">
        <f>ROUND(E47*U47,2)</f>
        <v>0</v>
      </c>
      <c r="W47" s="224"/>
      <c r="X47" s="224" t="s">
        <v>156</v>
      </c>
      <c r="Y47" s="224" t="s">
        <v>157</v>
      </c>
      <c r="Z47" s="214"/>
      <c r="AA47" s="214"/>
      <c r="AB47" s="214"/>
      <c r="AC47" s="214"/>
      <c r="AD47" s="214"/>
      <c r="AE47" s="214"/>
      <c r="AF47" s="214"/>
      <c r="AG47" s="214" t="s">
        <v>158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2" x14ac:dyDescent="0.2">
      <c r="A48" s="221"/>
      <c r="B48" s="222"/>
      <c r="C48" s="253" t="s">
        <v>342</v>
      </c>
      <c r="D48" s="247"/>
      <c r="E48" s="247"/>
      <c r="F48" s="247"/>
      <c r="G48" s="247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4"/>
      <c r="AA48" s="214"/>
      <c r="AB48" s="214"/>
      <c r="AC48" s="214"/>
      <c r="AD48" s="214"/>
      <c r="AE48" s="214"/>
      <c r="AF48" s="214"/>
      <c r="AG48" s="214" t="s">
        <v>178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38">
        <v>24</v>
      </c>
      <c r="B49" s="239" t="s">
        <v>343</v>
      </c>
      <c r="C49" s="250" t="s">
        <v>344</v>
      </c>
      <c r="D49" s="240" t="s">
        <v>166</v>
      </c>
      <c r="E49" s="241">
        <v>80</v>
      </c>
      <c r="F49" s="242"/>
      <c r="G49" s="243">
        <f>ROUND(E49*F49,2)</f>
        <v>0</v>
      </c>
      <c r="H49" s="242"/>
      <c r="I49" s="243">
        <f>ROUND(E49*H49,2)</f>
        <v>0</v>
      </c>
      <c r="J49" s="242"/>
      <c r="K49" s="243">
        <f>ROUND(E49*J49,2)</f>
        <v>0</v>
      </c>
      <c r="L49" s="243">
        <v>12</v>
      </c>
      <c r="M49" s="243">
        <f>G49*(1+L49/100)</f>
        <v>0</v>
      </c>
      <c r="N49" s="241">
        <v>0</v>
      </c>
      <c r="O49" s="241">
        <f>ROUND(E49*N49,2)</f>
        <v>0</v>
      </c>
      <c r="P49" s="241">
        <v>0</v>
      </c>
      <c r="Q49" s="241">
        <f>ROUND(E49*P49,2)</f>
        <v>0</v>
      </c>
      <c r="R49" s="243"/>
      <c r="S49" s="243" t="s">
        <v>175</v>
      </c>
      <c r="T49" s="244" t="s">
        <v>176</v>
      </c>
      <c r="U49" s="224">
        <v>0</v>
      </c>
      <c r="V49" s="224">
        <f>ROUND(E49*U49,2)</f>
        <v>0</v>
      </c>
      <c r="W49" s="224"/>
      <c r="X49" s="224" t="s">
        <v>156</v>
      </c>
      <c r="Y49" s="224" t="s">
        <v>157</v>
      </c>
      <c r="Z49" s="214"/>
      <c r="AA49" s="214"/>
      <c r="AB49" s="214"/>
      <c r="AC49" s="214"/>
      <c r="AD49" s="214"/>
      <c r="AE49" s="214"/>
      <c r="AF49" s="214"/>
      <c r="AG49" s="214" t="s">
        <v>158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2" x14ac:dyDescent="0.2">
      <c r="A50" s="221"/>
      <c r="B50" s="222"/>
      <c r="C50" s="253" t="s">
        <v>345</v>
      </c>
      <c r="D50" s="247"/>
      <c r="E50" s="247"/>
      <c r="F50" s="247"/>
      <c r="G50" s="247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4"/>
      <c r="AA50" s="214"/>
      <c r="AB50" s="214"/>
      <c r="AC50" s="214"/>
      <c r="AD50" s="214"/>
      <c r="AE50" s="214"/>
      <c r="AF50" s="214"/>
      <c r="AG50" s="214" t="s">
        <v>178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59">
        <v>25</v>
      </c>
      <c r="B51" s="260" t="s">
        <v>346</v>
      </c>
      <c r="C51" s="266" t="s">
        <v>347</v>
      </c>
      <c r="D51" s="261" t="s">
        <v>302</v>
      </c>
      <c r="E51" s="262">
        <v>80</v>
      </c>
      <c r="F51" s="263"/>
      <c r="G51" s="264">
        <f>ROUND(E51*F51,2)</f>
        <v>0</v>
      </c>
      <c r="H51" s="263"/>
      <c r="I51" s="264">
        <f>ROUND(E51*H51,2)</f>
        <v>0</v>
      </c>
      <c r="J51" s="263"/>
      <c r="K51" s="264">
        <f>ROUND(E51*J51,2)</f>
        <v>0</v>
      </c>
      <c r="L51" s="264">
        <v>12</v>
      </c>
      <c r="M51" s="264">
        <f>G51*(1+L51/100)</f>
        <v>0</v>
      </c>
      <c r="N51" s="262">
        <v>0</v>
      </c>
      <c r="O51" s="262">
        <f>ROUND(E51*N51,2)</f>
        <v>0</v>
      </c>
      <c r="P51" s="262">
        <v>0</v>
      </c>
      <c r="Q51" s="262">
        <f>ROUND(E51*P51,2)</f>
        <v>0</v>
      </c>
      <c r="R51" s="264"/>
      <c r="S51" s="264" t="s">
        <v>175</v>
      </c>
      <c r="T51" s="265" t="s">
        <v>176</v>
      </c>
      <c r="U51" s="224">
        <v>0</v>
      </c>
      <c r="V51" s="224">
        <f>ROUND(E51*U51,2)</f>
        <v>0</v>
      </c>
      <c r="W51" s="224"/>
      <c r="X51" s="224" t="s">
        <v>156</v>
      </c>
      <c r="Y51" s="224" t="s">
        <v>157</v>
      </c>
      <c r="Z51" s="214"/>
      <c r="AA51" s="214"/>
      <c r="AB51" s="214"/>
      <c r="AC51" s="214"/>
      <c r="AD51" s="214"/>
      <c r="AE51" s="214"/>
      <c r="AF51" s="214"/>
      <c r="AG51" s="214" t="s">
        <v>158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59">
        <v>26</v>
      </c>
      <c r="B52" s="260" t="s">
        <v>348</v>
      </c>
      <c r="C52" s="266" t="s">
        <v>349</v>
      </c>
      <c r="D52" s="261" t="s">
        <v>302</v>
      </c>
      <c r="E52" s="262">
        <v>80</v>
      </c>
      <c r="F52" s="263"/>
      <c r="G52" s="264">
        <f>ROUND(E52*F52,2)</f>
        <v>0</v>
      </c>
      <c r="H52" s="263"/>
      <c r="I52" s="264">
        <f>ROUND(E52*H52,2)</f>
        <v>0</v>
      </c>
      <c r="J52" s="263"/>
      <c r="K52" s="264">
        <f>ROUND(E52*J52,2)</f>
        <v>0</v>
      </c>
      <c r="L52" s="264">
        <v>12</v>
      </c>
      <c r="M52" s="264">
        <f>G52*(1+L52/100)</f>
        <v>0</v>
      </c>
      <c r="N52" s="262">
        <v>0</v>
      </c>
      <c r="O52" s="262">
        <f>ROUND(E52*N52,2)</f>
        <v>0</v>
      </c>
      <c r="P52" s="262">
        <v>0</v>
      </c>
      <c r="Q52" s="262">
        <f>ROUND(E52*P52,2)</f>
        <v>0</v>
      </c>
      <c r="R52" s="264"/>
      <c r="S52" s="264" t="s">
        <v>175</v>
      </c>
      <c r="T52" s="265" t="s">
        <v>176</v>
      </c>
      <c r="U52" s="224">
        <v>0</v>
      </c>
      <c r="V52" s="224">
        <f>ROUND(E52*U52,2)</f>
        <v>0</v>
      </c>
      <c r="W52" s="224"/>
      <c r="X52" s="224" t="s">
        <v>156</v>
      </c>
      <c r="Y52" s="224" t="s">
        <v>157</v>
      </c>
      <c r="Z52" s="214"/>
      <c r="AA52" s="214"/>
      <c r="AB52" s="214"/>
      <c r="AC52" s="214"/>
      <c r="AD52" s="214"/>
      <c r="AE52" s="214"/>
      <c r="AF52" s="214"/>
      <c r="AG52" s="214" t="s">
        <v>158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38">
        <v>27</v>
      </c>
      <c r="B53" s="239" t="s">
        <v>350</v>
      </c>
      <c r="C53" s="250" t="s">
        <v>351</v>
      </c>
      <c r="D53" s="240" t="s">
        <v>166</v>
      </c>
      <c r="E53" s="241">
        <v>20</v>
      </c>
      <c r="F53" s="242"/>
      <c r="G53" s="243">
        <f>ROUND(E53*F53,2)</f>
        <v>0</v>
      </c>
      <c r="H53" s="242"/>
      <c r="I53" s="243">
        <f>ROUND(E53*H53,2)</f>
        <v>0</v>
      </c>
      <c r="J53" s="242"/>
      <c r="K53" s="243">
        <f>ROUND(E53*J53,2)</f>
        <v>0</v>
      </c>
      <c r="L53" s="243">
        <v>12</v>
      </c>
      <c r="M53" s="243">
        <f>G53*(1+L53/100)</f>
        <v>0</v>
      </c>
      <c r="N53" s="241">
        <v>0</v>
      </c>
      <c r="O53" s="241">
        <f>ROUND(E53*N53,2)</f>
        <v>0</v>
      </c>
      <c r="P53" s="241">
        <v>0</v>
      </c>
      <c r="Q53" s="241">
        <f>ROUND(E53*P53,2)</f>
        <v>0</v>
      </c>
      <c r="R53" s="243"/>
      <c r="S53" s="243" t="s">
        <v>175</v>
      </c>
      <c r="T53" s="244" t="s">
        <v>176</v>
      </c>
      <c r="U53" s="224">
        <v>0</v>
      </c>
      <c r="V53" s="224">
        <f>ROUND(E53*U53,2)</f>
        <v>0</v>
      </c>
      <c r="W53" s="224"/>
      <c r="X53" s="224" t="s">
        <v>156</v>
      </c>
      <c r="Y53" s="224" t="s">
        <v>157</v>
      </c>
      <c r="Z53" s="214"/>
      <c r="AA53" s="214"/>
      <c r="AB53" s="214"/>
      <c r="AC53" s="214"/>
      <c r="AD53" s="214"/>
      <c r="AE53" s="214"/>
      <c r="AF53" s="214"/>
      <c r="AG53" s="214" t="s">
        <v>158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2" x14ac:dyDescent="0.2">
      <c r="A54" s="221"/>
      <c r="B54" s="222"/>
      <c r="C54" s="253" t="s">
        <v>352</v>
      </c>
      <c r="D54" s="247"/>
      <c r="E54" s="247"/>
      <c r="F54" s="247"/>
      <c r="G54" s="247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4"/>
      <c r="AA54" s="214"/>
      <c r="AB54" s="214"/>
      <c r="AC54" s="214"/>
      <c r="AD54" s="214"/>
      <c r="AE54" s="214"/>
      <c r="AF54" s="214"/>
      <c r="AG54" s="214" t="s">
        <v>178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38">
        <v>28</v>
      </c>
      <c r="B55" s="239" t="s">
        <v>353</v>
      </c>
      <c r="C55" s="250" t="s">
        <v>354</v>
      </c>
      <c r="D55" s="240" t="s">
        <v>170</v>
      </c>
      <c r="E55" s="241">
        <v>1</v>
      </c>
      <c r="F55" s="242"/>
      <c r="G55" s="243">
        <f>ROUND(E55*F55,2)</f>
        <v>0</v>
      </c>
      <c r="H55" s="242"/>
      <c r="I55" s="243">
        <f>ROUND(E55*H55,2)</f>
        <v>0</v>
      </c>
      <c r="J55" s="242"/>
      <c r="K55" s="243">
        <f>ROUND(E55*J55,2)</f>
        <v>0</v>
      </c>
      <c r="L55" s="243">
        <v>12</v>
      </c>
      <c r="M55" s="243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3"/>
      <c r="S55" s="243" t="s">
        <v>175</v>
      </c>
      <c r="T55" s="244" t="s">
        <v>176</v>
      </c>
      <c r="U55" s="224">
        <v>0</v>
      </c>
      <c r="V55" s="224">
        <f>ROUND(E55*U55,2)</f>
        <v>0</v>
      </c>
      <c r="W55" s="224"/>
      <c r="X55" s="224" t="s">
        <v>156</v>
      </c>
      <c r="Y55" s="224" t="s">
        <v>157</v>
      </c>
      <c r="Z55" s="214"/>
      <c r="AA55" s="214"/>
      <c r="AB55" s="214"/>
      <c r="AC55" s="214"/>
      <c r="AD55" s="214"/>
      <c r="AE55" s="214"/>
      <c r="AF55" s="214"/>
      <c r="AG55" s="214" t="s">
        <v>158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1"/>
      <c r="B56" s="222"/>
      <c r="C56" s="253" t="s">
        <v>352</v>
      </c>
      <c r="D56" s="247"/>
      <c r="E56" s="247"/>
      <c r="F56" s="247"/>
      <c r="G56" s="247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4"/>
      <c r="AA56" s="214"/>
      <c r="AB56" s="214"/>
      <c r="AC56" s="214"/>
      <c r="AD56" s="214"/>
      <c r="AE56" s="214"/>
      <c r="AF56" s="214"/>
      <c r="AG56" s="214" t="s">
        <v>178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38">
        <v>29</v>
      </c>
      <c r="B57" s="239" t="s">
        <v>355</v>
      </c>
      <c r="C57" s="250" t="s">
        <v>356</v>
      </c>
      <c r="D57" s="240" t="s">
        <v>302</v>
      </c>
      <c r="E57" s="241">
        <v>10</v>
      </c>
      <c r="F57" s="242"/>
      <c r="G57" s="243">
        <f>ROUND(E57*F57,2)</f>
        <v>0</v>
      </c>
      <c r="H57" s="242"/>
      <c r="I57" s="243">
        <f>ROUND(E57*H57,2)</f>
        <v>0</v>
      </c>
      <c r="J57" s="242"/>
      <c r="K57" s="243">
        <f>ROUND(E57*J57,2)</f>
        <v>0</v>
      </c>
      <c r="L57" s="243">
        <v>12</v>
      </c>
      <c r="M57" s="243">
        <f>G57*(1+L57/100)</f>
        <v>0</v>
      </c>
      <c r="N57" s="241">
        <v>0</v>
      </c>
      <c r="O57" s="241">
        <f>ROUND(E57*N57,2)</f>
        <v>0</v>
      </c>
      <c r="P57" s="241">
        <v>0</v>
      </c>
      <c r="Q57" s="241">
        <f>ROUND(E57*P57,2)</f>
        <v>0</v>
      </c>
      <c r="R57" s="243"/>
      <c r="S57" s="243" t="s">
        <v>175</v>
      </c>
      <c r="T57" s="244" t="s">
        <v>176</v>
      </c>
      <c r="U57" s="224">
        <v>0</v>
      </c>
      <c r="V57" s="224">
        <f>ROUND(E57*U57,2)</f>
        <v>0</v>
      </c>
      <c r="W57" s="224"/>
      <c r="X57" s="224" t="s">
        <v>156</v>
      </c>
      <c r="Y57" s="224" t="s">
        <v>157</v>
      </c>
      <c r="Z57" s="214"/>
      <c r="AA57" s="214"/>
      <c r="AB57" s="214"/>
      <c r="AC57" s="214"/>
      <c r="AD57" s="214"/>
      <c r="AE57" s="214"/>
      <c r="AF57" s="214"/>
      <c r="AG57" s="214" t="s">
        <v>158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1"/>
      <c r="B58" s="222"/>
      <c r="C58" s="253" t="s">
        <v>357</v>
      </c>
      <c r="D58" s="247"/>
      <c r="E58" s="247"/>
      <c r="F58" s="247"/>
      <c r="G58" s="247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3" x14ac:dyDescent="0.2">
      <c r="A59" s="221"/>
      <c r="B59" s="222"/>
      <c r="C59" s="254" t="s">
        <v>358</v>
      </c>
      <c r="D59" s="248"/>
      <c r="E59" s="248"/>
      <c r="F59" s="248"/>
      <c r="G59" s="248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4"/>
      <c r="AA59" s="214"/>
      <c r="AB59" s="214"/>
      <c r="AC59" s="214"/>
      <c r="AD59" s="214"/>
      <c r="AE59" s="214"/>
      <c r="AF59" s="214"/>
      <c r="AG59" s="214" t="s">
        <v>178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1" x14ac:dyDescent="0.2">
      <c r="A60" s="238">
        <v>30</v>
      </c>
      <c r="B60" s="239" t="s">
        <v>359</v>
      </c>
      <c r="C60" s="250" t="s">
        <v>360</v>
      </c>
      <c r="D60" s="240" t="s">
        <v>302</v>
      </c>
      <c r="E60" s="241">
        <v>4</v>
      </c>
      <c r="F60" s="242"/>
      <c r="G60" s="243">
        <f>ROUND(E60*F60,2)</f>
        <v>0</v>
      </c>
      <c r="H60" s="242"/>
      <c r="I60" s="243">
        <f>ROUND(E60*H60,2)</f>
        <v>0</v>
      </c>
      <c r="J60" s="242"/>
      <c r="K60" s="243">
        <f>ROUND(E60*J60,2)</f>
        <v>0</v>
      </c>
      <c r="L60" s="243">
        <v>12</v>
      </c>
      <c r="M60" s="243">
        <f>G60*(1+L60/100)</f>
        <v>0</v>
      </c>
      <c r="N60" s="241">
        <v>0</v>
      </c>
      <c r="O60" s="241">
        <f>ROUND(E60*N60,2)</f>
        <v>0</v>
      </c>
      <c r="P60" s="241">
        <v>0</v>
      </c>
      <c r="Q60" s="241">
        <f>ROUND(E60*P60,2)</f>
        <v>0</v>
      </c>
      <c r="R60" s="243"/>
      <c r="S60" s="243" t="s">
        <v>175</v>
      </c>
      <c r="T60" s="244" t="s">
        <v>176</v>
      </c>
      <c r="U60" s="224">
        <v>0</v>
      </c>
      <c r="V60" s="224">
        <f>ROUND(E60*U60,2)</f>
        <v>0</v>
      </c>
      <c r="W60" s="224"/>
      <c r="X60" s="224" t="s">
        <v>156</v>
      </c>
      <c r="Y60" s="224" t="s">
        <v>157</v>
      </c>
      <c r="Z60" s="214"/>
      <c r="AA60" s="214"/>
      <c r="AB60" s="214"/>
      <c r="AC60" s="214"/>
      <c r="AD60" s="214"/>
      <c r="AE60" s="214"/>
      <c r="AF60" s="214"/>
      <c r="AG60" s="214" t="s">
        <v>158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1"/>
      <c r="B61" s="222"/>
      <c r="C61" s="253" t="s">
        <v>357</v>
      </c>
      <c r="D61" s="247"/>
      <c r="E61" s="247"/>
      <c r="F61" s="247"/>
      <c r="G61" s="247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1"/>
      <c r="B62" s="222"/>
      <c r="C62" s="254" t="s">
        <v>358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4"/>
      <c r="AA62" s="214"/>
      <c r="AB62" s="214"/>
      <c r="AC62" s="214"/>
      <c r="AD62" s="214"/>
      <c r="AE62" s="214"/>
      <c r="AF62" s="214"/>
      <c r="AG62" s="214" t="s">
        <v>178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1" x14ac:dyDescent="0.2">
      <c r="A63" s="238">
        <v>31</v>
      </c>
      <c r="B63" s="239" t="s">
        <v>361</v>
      </c>
      <c r="C63" s="250" t="s">
        <v>362</v>
      </c>
      <c r="D63" s="240" t="s">
        <v>166</v>
      </c>
      <c r="E63" s="241">
        <v>20</v>
      </c>
      <c r="F63" s="242"/>
      <c r="G63" s="243">
        <f>ROUND(E63*F63,2)</f>
        <v>0</v>
      </c>
      <c r="H63" s="242"/>
      <c r="I63" s="243">
        <f>ROUND(E63*H63,2)</f>
        <v>0</v>
      </c>
      <c r="J63" s="242"/>
      <c r="K63" s="243">
        <f>ROUND(E63*J63,2)</f>
        <v>0</v>
      </c>
      <c r="L63" s="243">
        <v>12</v>
      </c>
      <c r="M63" s="243">
        <f>G63*(1+L63/100)</f>
        <v>0</v>
      </c>
      <c r="N63" s="241">
        <v>0</v>
      </c>
      <c r="O63" s="241">
        <f>ROUND(E63*N63,2)</f>
        <v>0</v>
      </c>
      <c r="P63" s="241">
        <v>0</v>
      </c>
      <c r="Q63" s="241">
        <f>ROUND(E63*P63,2)</f>
        <v>0</v>
      </c>
      <c r="R63" s="243"/>
      <c r="S63" s="243" t="s">
        <v>175</v>
      </c>
      <c r="T63" s="244" t="s">
        <v>176</v>
      </c>
      <c r="U63" s="224">
        <v>0</v>
      </c>
      <c r="V63" s="224">
        <f>ROUND(E63*U63,2)</f>
        <v>0</v>
      </c>
      <c r="W63" s="224"/>
      <c r="X63" s="224" t="s">
        <v>156</v>
      </c>
      <c r="Y63" s="224" t="s">
        <v>157</v>
      </c>
      <c r="Z63" s="214"/>
      <c r="AA63" s="214"/>
      <c r="AB63" s="214"/>
      <c r="AC63" s="214"/>
      <c r="AD63" s="214"/>
      <c r="AE63" s="214"/>
      <c r="AF63" s="214"/>
      <c r="AG63" s="214" t="s">
        <v>158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2" x14ac:dyDescent="0.2">
      <c r="A64" s="221"/>
      <c r="B64" s="222"/>
      <c r="C64" s="253" t="s">
        <v>363</v>
      </c>
      <c r="D64" s="247"/>
      <c r="E64" s="247"/>
      <c r="F64" s="247"/>
      <c r="G64" s="247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3" x14ac:dyDescent="0.2">
      <c r="A65" s="221"/>
      <c r="B65" s="222"/>
      <c r="C65" s="254" t="s">
        <v>364</v>
      </c>
      <c r="D65" s="248"/>
      <c r="E65" s="248"/>
      <c r="F65" s="248"/>
      <c r="G65" s="248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4"/>
      <c r="AA65" s="214"/>
      <c r="AB65" s="214"/>
      <c r="AC65" s="214"/>
      <c r="AD65" s="214"/>
      <c r="AE65" s="214"/>
      <c r="AF65" s="214"/>
      <c r="AG65" s="214" t="s">
        <v>178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38">
        <v>32</v>
      </c>
      <c r="B66" s="239" t="s">
        <v>365</v>
      </c>
      <c r="C66" s="250" t="s">
        <v>362</v>
      </c>
      <c r="D66" s="240" t="s">
        <v>166</v>
      </c>
      <c r="E66" s="241">
        <v>25</v>
      </c>
      <c r="F66" s="242"/>
      <c r="G66" s="243">
        <f>ROUND(E66*F66,2)</f>
        <v>0</v>
      </c>
      <c r="H66" s="242"/>
      <c r="I66" s="243">
        <f>ROUND(E66*H66,2)</f>
        <v>0</v>
      </c>
      <c r="J66" s="242"/>
      <c r="K66" s="243">
        <f>ROUND(E66*J66,2)</f>
        <v>0</v>
      </c>
      <c r="L66" s="243">
        <v>12</v>
      </c>
      <c r="M66" s="243">
        <f>G66*(1+L66/100)</f>
        <v>0</v>
      </c>
      <c r="N66" s="241">
        <v>0</v>
      </c>
      <c r="O66" s="241">
        <f>ROUND(E66*N66,2)</f>
        <v>0</v>
      </c>
      <c r="P66" s="241">
        <v>0</v>
      </c>
      <c r="Q66" s="241">
        <f>ROUND(E66*P66,2)</f>
        <v>0</v>
      </c>
      <c r="R66" s="243"/>
      <c r="S66" s="243" t="s">
        <v>175</v>
      </c>
      <c r="T66" s="244" t="s">
        <v>176</v>
      </c>
      <c r="U66" s="224">
        <v>0</v>
      </c>
      <c r="V66" s="224">
        <f>ROUND(E66*U66,2)</f>
        <v>0</v>
      </c>
      <c r="W66" s="224"/>
      <c r="X66" s="224" t="s">
        <v>156</v>
      </c>
      <c r="Y66" s="224" t="s">
        <v>157</v>
      </c>
      <c r="Z66" s="214"/>
      <c r="AA66" s="214"/>
      <c r="AB66" s="214"/>
      <c r="AC66" s="214"/>
      <c r="AD66" s="214"/>
      <c r="AE66" s="214"/>
      <c r="AF66" s="214"/>
      <c r="AG66" s="214" t="s">
        <v>158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1"/>
      <c r="B67" s="222"/>
      <c r="C67" s="253" t="s">
        <v>366</v>
      </c>
      <c r="D67" s="247"/>
      <c r="E67" s="247"/>
      <c r="F67" s="247"/>
      <c r="G67" s="247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1"/>
      <c r="B68" s="222"/>
      <c r="C68" s="254" t="s">
        <v>367</v>
      </c>
      <c r="D68" s="248"/>
      <c r="E68" s="248"/>
      <c r="F68" s="248"/>
      <c r="G68" s="248"/>
      <c r="H68" s="224"/>
      <c r="I68" s="224"/>
      <c r="J68" s="224"/>
      <c r="K68" s="224"/>
      <c r="L68" s="224"/>
      <c r="M68" s="224"/>
      <c r="N68" s="223"/>
      <c r="O68" s="223"/>
      <c r="P68" s="223"/>
      <c r="Q68" s="223"/>
      <c r="R68" s="224"/>
      <c r="S68" s="224"/>
      <c r="T68" s="224"/>
      <c r="U68" s="224"/>
      <c r="V68" s="224"/>
      <c r="W68" s="224"/>
      <c r="X68" s="224"/>
      <c r="Y68" s="224"/>
      <c r="Z68" s="214"/>
      <c r="AA68" s="214"/>
      <c r="AB68" s="214"/>
      <c r="AC68" s="214"/>
      <c r="AD68" s="214"/>
      <c r="AE68" s="214"/>
      <c r="AF68" s="214"/>
      <c r="AG68" s="214" t="s">
        <v>178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38">
        <v>33</v>
      </c>
      <c r="B69" s="239" t="s">
        <v>368</v>
      </c>
      <c r="C69" s="250" t="s">
        <v>369</v>
      </c>
      <c r="D69" s="240" t="s">
        <v>170</v>
      </c>
      <c r="E69" s="241">
        <v>10</v>
      </c>
      <c r="F69" s="242"/>
      <c r="G69" s="243">
        <f>ROUND(E69*F69,2)</f>
        <v>0</v>
      </c>
      <c r="H69" s="242"/>
      <c r="I69" s="243">
        <f>ROUND(E69*H69,2)</f>
        <v>0</v>
      </c>
      <c r="J69" s="242"/>
      <c r="K69" s="243">
        <f>ROUND(E69*J69,2)</f>
        <v>0</v>
      </c>
      <c r="L69" s="243">
        <v>12</v>
      </c>
      <c r="M69" s="243">
        <f>G69*(1+L69/100)</f>
        <v>0</v>
      </c>
      <c r="N69" s="241">
        <v>0</v>
      </c>
      <c r="O69" s="241">
        <f>ROUND(E69*N69,2)</f>
        <v>0</v>
      </c>
      <c r="P69" s="241">
        <v>0</v>
      </c>
      <c r="Q69" s="241">
        <f>ROUND(E69*P69,2)</f>
        <v>0</v>
      </c>
      <c r="R69" s="243"/>
      <c r="S69" s="243" t="s">
        <v>175</v>
      </c>
      <c r="T69" s="244" t="s">
        <v>176</v>
      </c>
      <c r="U69" s="224">
        <v>0</v>
      </c>
      <c r="V69" s="224">
        <f>ROUND(E69*U69,2)</f>
        <v>0</v>
      </c>
      <c r="W69" s="224"/>
      <c r="X69" s="224" t="s">
        <v>156</v>
      </c>
      <c r="Y69" s="224" t="s">
        <v>157</v>
      </c>
      <c r="Z69" s="214"/>
      <c r="AA69" s="214"/>
      <c r="AB69" s="214"/>
      <c r="AC69" s="214"/>
      <c r="AD69" s="214"/>
      <c r="AE69" s="214"/>
      <c r="AF69" s="214"/>
      <c r="AG69" s="214" t="s">
        <v>158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1"/>
      <c r="B70" s="222"/>
      <c r="C70" s="253" t="s">
        <v>370</v>
      </c>
      <c r="D70" s="247"/>
      <c r="E70" s="247"/>
      <c r="F70" s="247"/>
      <c r="G70" s="247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4"/>
      <c r="AA70" s="214"/>
      <c r="AB70" s="214"/>
      <c r="AC70" s="214"/>
      <c r="AD70" s="214"/>
      <c r="AE70" s="214"/>
      <c r="AF70" s="214"/>
      <c r="AG70" s="214" t="s">
        <v>178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38">
        <v>34</v>
      </c>
      <c r="B71" s="239" t="s">
        <v>371</v>
      </c>
      <c r="C71" s="250" t="s">
        <v>372</v>
      </c>
      <c r="D71" s="240" t="s">
        <v>170</v>
      </c>
      <c r="E71" s="241">
        <v>10</v>
      </c>
      <c r="F71" s="242"/>
      <c r="G71" s="243">
        <f>ROUND(E71*F71,2)</f>
        <v>0</v>
      </c>
      <c r="H71" s="242"/>
      <c r="I71" s="243">
        <f>ROUND(E71*H71,2)</f>
        <v>0</v>
      </c>
      <c r="J71" s="242"/>
      <c r="K71" s="243">
        <f>ROUND(E71*J71,2)</f>
        <v>0</v>
      </c>
      <c r="L71" s="243">
        <v>12</v>
      </c>
      <c r="M71" s="243">
        <f>G71*(1+L71/100)</f>
        <v>0</v>
      </c>
      <c r="N71" s="241">
        <v>0</v>
      </c>
      <c r="O71" s="241">
        <f>ROUND(E71*N71,2)</f>
        <v>0</v>
      </c>
      <c r="P71" s="241">
        <v>0</v>
      </c>
      <c r="Q71" s="241">
        <f>ROUND(E71*P71,2)</f>
        <v>0</v>
      </c>
      <c r="R71" s="243"/>
      <c r="S71" s="243" t="s">
        <v>175</v>
      </c>
      <c r="T71" s="244" t="s">
        <v>176</v>
      </c>
      <c r="U71" s="224">
        <v>0</v>
      </c>
      <c r="V71" s="224">
        <f>ROUND(E71*U71,2)</f>
        <v>0</v>
      </c>
      <c r="W71" s="224"/>
      <c r="X71" s="224" t="s">
        <v>156</v>
      </c>
      <c r="Y71" s="224" t="s">
        <v>157</v>
      </c>
      <c r="Z71" s="214"/>
      <c r="AA71" s="214"/>
      <c r="AB71" s="214"/>
      <c r="AC71" s="214"/>
      <c r="AD71" s="214"/>
      <c r="AE71" s="214"/>
      <c r="AF71" s="214"/>
      <c r="AG71" s="214" t="s">
        <v>158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2" x14ac:dyDescent="0.2">
      <c r="A72" s="221"/>
      <c r="B72" s="222"/>
      <c r="C72" s="253" t="s">
        <v>373</v>
      </c>
      <c r="D72" s="247"/>
      <c r="E72" s="247"/>
      <c r="F72" s="247"/>
      <c r="G72" s="247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4"/>
      <c r="AA72" s="214"/>
      <c r="AB72" s="214"/>
      <c r="AC72" s="214"/>
      <c r="AD72" s="214"/>
      <c r="AE72" s="214"/>
      <c r="AF72" s="214"/>
      <c r="AG72" s="214" t="s">
        <v>178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1" x14ac:dyDescent="0.2">
      <c r="A73" s="238">
        <v>35</v>
      </c>
      <c r="B73" s="239" t="s">
        <v>374</v>
      </c>
      <c r="C73" s="250" t="s">
        <v>375</v>
      </c>
      <c r="D73" s="240" t="s">
        <v>170</v>
      </c>
      <c r="E73" s="241">
        <v>10</v>
      </c>
      <c r="F73" s="242"/>
      <c r="G73" s="243">
        <f>ROUND(E73*F73,2)</f>
        <v>0</v>
      </c>
      <c r="H73" s="242"/>
      <c r="I73" s="243">
        <f>ROUND(E73*H73,2)</f>
        <v>0</v>
      </c>
      <c r="J73" s="242"/>
      <c r="K73" s="243">
        <f>ROUND(E73*J73,2)</f>
        <v>0</v>
      </c>
      <c r="L73" s="243">
        <v>12</v>
      </c>
      <c r="M73" s="243">
        <f>G73*(1+L73/100)</f>
        <v>0</v>
      </c>
      <c r="N73" s="241">
        <v>0</v>
      </c>
      <c r="O73" s="241">
        <f>ROUND(E73*N73,2)</f>
        <v>0</v>
      </c>
      <c r="P73" s="241">
        <v>0</v>
      </c>
      <c r="Q73" s="241">
        <f>ROUND(E73*P73,2)</f>
        <v>0</v>
      </c>
      <c r="R73" s="243"/>
      <c r="S73" s="243" t="s">
        <v>175</v>
      </c>
      <c r="T73" s="244" t="s">
        <v>176</v>
      </c>
      <c r="U73" s="224">
        <v>0</v>
      </c>
      <c r="V73" s="224">
        <f>ROUND(E73*U73,2)</f>
        <v>0</v>
      </c>
      <c r="W73" s="224"/>
      <c r="X73" s="224" t="s">
        <v>156</v>
      </c>
      <c r="Y73" s="224" t="s">
        <v>157</v>
      </c>
      <c r="Z73" s="214"/>
      <c r="AA73" s="214"/>
      <c r="AB73" s="214"/>
      <c r="AC73" s="214"/>
      <c r="AD73" s="214"/>
      <c r="AE73" s="214"/>
      <c r="AF73" s="214"/>
      <c r="AG73" s="214" t="s">
        <v>158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1"/>
      <c r="B74" s="222"/>
      <c r="C74" s="253" t="s">
        <v>376</v>
      </c>
      <c r="D74" s="247"/>
      <c r="E74" s="247"/>
      <c r="F74" s="247"/>
      <c r="G74" s="247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1"/>
      <c r="B75" s="222"/>
      <c r="C75" s="254" t="s">
        <v>377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4"/>
      <c r="AA75" s="214"/>
      <c r="AB75" s="214"/>
      <c r="AC75" s="214"/>
      <c r="AD75" s="214"/>
      <c r="AE75" s="214"/>
      <c r="AF75" s="214"/>
      <c r="AG75" s="214" t="s">
        <v>178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1" x14ac:dyDescent="0.2">
      <c r="A76" s="238">
        <v>36</v>
      </c>
      <c r="B76" s="239" t="s">
        <v>378</v>
      </c>
      <c r="C76" s="250" t="s">
        <v>379</v>
      </c>
      <c r="D76" s="240" t="s">
        <v>302</v>
      </c>
      <c r="E76" s="241">
        <v>7</v>
      </c>
      <c r="F76" s="242"/>
      <c r="G76" s="243">
        <f>ROUND(E76*F76,2)</f>
        <v>0</v>
      </c>
      <c r="H76" s="242"/>
      <c r="I76" s="243">
        <f>ROUND(E76*H76,2)</f>
        <v>0</v>
      </c>
      <c r="J76" s="242"/>
      <c r="K76" s="243">
        <f>ROUND(E76*J76,2)</f>
        <v>0</v>
      </c>
      <c r="L76" s="243">
        <v>12</v>
      </c>
      <c r="M76" s="243">
        <f>G76*(1+L76/100)</f>
        <v>0</v>
      </c>
      <c r="N76" s="241">
        <v>0</v>
      </c>
      <c r="O76" s="241">
        <f>ROUND(E76*N76,2)</f>
        <v>0</v>
      </c>
      <c r="P76" s="241">
        <v>0</v>
      </c>
      <c r="Q76" s="241">
        <f>ROUND(E76*P76,2)</f>
        <v>0</v>
      </c>
      <c r="R76" s="243"/>
      <c r="S76" s="243" t="s">
        <v>175</v>
      </c>
      <c r="T76" s="244" t="s">
        <v>176</v>
      </c>
      <c r="U76" s="224">
        <v>0</v>
      </c>
      <c r="V76" s="224">
        <f>ROUND(E76*U76,2)</f>
        <v>0</v>
      </c>
      <c r="W76" s="224"/>
      <c r="X76" s="224" t="s">
        <v>156</v>
      </c>
      <c r="Y76" s="224" t="s">
        <v>157</v>
      </c>
      <c r="Z76" s="214"/>
      <c r="AA76" s="214"/>
      <c r="AB76" s="214"/>
      <c r="AC76" s="214"/>
      <c r="AD76" s="214"/>
      <c r="AE76" s="214"/>
      <c r="AF76" s="214"/>
      <c r="AG76" s="214" t="s">
        <v>158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1"/>
      <c r="B77" s="222"/>
      <c r="C77" s="253" t="s">
        <v>380</v>
      </c>
      <c r="D77" s="247"/>
      <c r="E77" s="247"/>
      <c r="F77" s="247"/>
      <c r="G77" s="247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4"/>
      <c r="AA77" s="214"/>
      <c r="AB77" s="214"/>
      <c r="AC77" s="214"/>
      <c r="AD77" s="214"/>
      <c r="AE77" s="214"/>
      <c r="AF77" s="214"/>
      <c r="AG77" s="214" t="s">
        <v>178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38">
        <v>37</v>
      </c>
      <c r="B78" s="239" t="s">
        <v>381</v>
      </c>
      <c r="C78" s="250" t="s">
        <v>382</v>
      </c>
      <c r="D78" s="240" t="s">
        <v>302</v>
      </c>
      <c r="E78" s="241">
        <v>30</v>
      </c>
      <c r="F78" s="242"/>
      <c r="G78" s="243">
        <f>ROUND(E78*F78,2)</f>
        <v>0</v>
      </c>
      <c r="H78" s="242"/>
      <c r="I78" s="243">
        <f>ROUND(E78*H78,2)</f>
        <v>0</v>
      </c>
      <c r="J78" s="242"/>
      <c r="K78" s="243">
        <f>ROUND(E78*J78,2)</f>
        <v>0</v>
      </c>
      <c r="L78" s="243">
        <v>12</v>
      </c>
      <c r="M78" s="243">
        <f>G78*(1+L78/100)</f>
        <v>0</v>
      </c>
      <c r="N78" s="241">
        <v>0</v>
      </c>
      <c r="O78" s="241">
        <f>ROUND(E78*N78,2)</f>
        <v>0</v>
      </c>
      <c r="P78" s="241">
        <v>0</v>
      </c>
      <c r="Q78" s="241">
        <f>ROUND(E78*P78,2)</f>
        <v>0</v>
      </c>
      <c r="R78" s="243"/>
      <c r="S78" s="243" t="s">
        <v>175</v>
      </c>
      <c r="T78" s="244" t="s">
        <v>176</v>
      </c>
      <c r="U78" s="224">
        <v>0</v>
      </c>
      <c r="V78" s="224">
        <f>ROUND(E78*U78,2)</f>
        <v>0</v>
      </c>
      <c r="W78" s="224"/>
      <c r="X78" s="224" t="s">
        <v>156</v>
      </c>
      <c r="Y78" s="224" t="s">
        <v>157</v>
      </c>
      <c r="Z78" s="214"/>
      <c r="AA78" s="214"/>
      <c r="AB78" s="214"/>
      <c r="AC78" s="214"/>
      <c r="AD78" s="214"/>
      <c r="AE78" s="214"/>
      <c r="AF78" s="214"/>
      <c r="AG78" s="214" t="s">
        <v>158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2" x14ac:dyDescent="0.2">
      <c r="A79" s="221"/>
      <c r="B79" s="222"/>
      <c r="C79" s="253" t="s">
        <v>380</v>
      </c>
      <c r="D79" s="247"/>
      <c r="E79" s="247"/>
      <c r="F79" s="247"/>
      <c r="G79" s="247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4"/>
      <c r="AA79" s="214"/>
      <c r="AB79" s="214"/>
      <c r="AC79" s="214"/>
      <c r="AD79" s="214"/>
      <c r="AE79" s="214"/>
      <c r="AF79" s="214"/>
      <c r="AG79" s="214" t="s">
        <v>178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59">
        <v>38</v>
      </c>
      <c r="B80" s="260" t="s">
        <v>383</v>
      </c>
      <c r="C80" s="266" t="s">
        <v>384</v>
      </c>
      <c r="D80" s="261" t="s">
        <v>302</v>
      </c>
      <c r="E80" s="262">
        <v>6</v>
      </c>
      <c r="F80" s="263"/>
      <c r="G80" s="264">
        <f>ROUND(E80*F80,2)</f>
        <v>0</v>
      </c>
      <c r="H80" s="263"/>
      <c r="I80" s="264">
        <f>ROUND(E80*H80,2)</f>
        <v>0</v>
      </c>
      <c r="J80" s="263"/>
      <c r="K80" s="264">
        <f>ROUND(E80*J80,2)</f>
        <v>0</v>
      </c>
      <c r="L80" s="264">
        <v>12</v>
      </c>
      <c r="M80" s="264">
        <f>G80*(1+L80/100)</f>
        <v>0</v>
      </c>
      <c r="N80" s="262">
        <v>0</v>
      </c>
      <c r="O80" s="262">
        <f>ROUND(E80*N80,2)</f>
        <v>0</v>
      </c>
      <c r="P80" s="262">
        <v>0</v>
      </c>
      <c r="Q80" s="262">
        <f>ROUND(E80*P80,2)</f>
        <v>0</v>
      </c>
      <c r="R80" s="264"/>
      <c r="S80" s="264" t="s">
        <v>175</v>
      </c>
      <c r="T80" s="265" t="s">
        <v>176</v>
      </c>
      <c r="U80" s="224">
        <v>0</v>
      </c>
      <c r="V80" s="224">
        <f>ROUND(E80*U80,2)</f>
        <v>0</v>
      </c>
      <c r="W80" s="224"/>
      <c r="X80" s="224" t="s">
        <v>156</v>
      </c>
      <c r="Y80" s="224" t="s">
        <v>157</v>
      </c>
      <c r="Z80" s="214"/>
      <c r="AA80" s="214"/>
      <c r="AB80" s="214"/>
      <c r="AC80" s="214"/>
      <c r="AD80" s="214"/>
      <c r="AE80" s="214"/>
      <c r="AF80" s="214"/>
      <c r="AG80" s="214" t="s">
        <v>158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38">
        <v>39</v>
      </c>
      <c r="B81" s="239" t="s">
        <v>385</v>
      </c>
      <c r="C81" s="250" t="s">
        <v>386</v>
      </c>
      <c r="D81" s="240" t="s">
        <v>302</v>
      </c>
      <c r="E81" s="241">
        <v>26</v>
      </c>
      <c r="F81" s="242"/>
      <c r="G81" s="243">
        <f>ROUND(E81*F81,2)</f>
        <v>0</v>
      </c>
      <c r="H81" s="242"/>
      <c r="I81" s="243">
        <f>ROUND(E81*H81,2)</f>
        <v>0</v>
      </c>
      <c r="J81" s="242"/>
      <c r="K81" s="243">
        <f>ROUND(E81*J81,2)</f>
        <v>0</v>
      </c>
      <c r="L81" s="243">
        <v>12</v>
      </c>
      <c r="M81" s="243">
        <f>G81*(1+L81/100)</f>
        <v>0</v>
      </c>
      <c r="N81" s="241">
        <v>0</v>
      </c>
      <c r="O81" s="241">
        <f>ROUND(E81*N81,2)</f>
        <v>0</v>
      </c>
      <c r="P81" s="241">
        <v>0</v>
      </c>
      <c r="Q81" s="241">
        <f>ROUND(E81*P81,2)</f>
        <v>0</v>
      </c>
      <c r="R81" s="243"/>
      <c r="S81" s="243" t="s">
        <v>175</v>
      </c>
      <c r="T81" s="244" t="s">
        <v>176</v>
      </c>
      <c r="U81" s="224">
        <v>0</v>
      </c>
      <c r="V81" s="224">
        <f>ROUND(E81*U81,2)</f>
        <v>0</v>
      </c>
      <c r="W81" s="224"/>
      <c r="X81" s="224" t="s">
        <v>156</v>
      </c>
      <c r="Y81" s="224" t="s">
        <v>157</v>
      </c>
      <c r="Z81" s="214"/>
      <c r="AA81" s="214"/>
      <c r="AB81" s="214"/>
      <c r="AC81" s="214"/>
      <c r="AD81" s="214"/>
      <c r="AE81" s="214"/>
      <c r="AF81" s="214"/>
      <c r="AG81" s="214" t="s">
        <v>158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1"/>
      <c r="B82" s="222"/>
      <c r="C82" s="253" t="s">
        <v>387</v>
      </c>
      <c r="D82" s="247"/>
      <c r="E82" s="247"/>
      <c r="F82" s="247"/>
      <c r="G82" s="247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178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38">
        <v>40</v>
      </c>
      <c r="B83" s="239" t="s">
        <v>388</v>
      </c>
      <c r="C83" s="250" t="s">
        <v>389</v>
      </c>
      <c r="D83" s="240" t="s">
        <v>170</v>
      </c>
      <c r="E83" s="241">
        <v>30</v>
      </c>
      <c r="F83" s="242"/>
      <c r="G83" s="243">
        <f>ROUND(E83*F83,2)</f>
        <v>0</v>
      </c>
      <c r="H83" s="242"/>
      <c r="I83" s="243">
        <f>ROUND(E83*H83,2)</f>
        <v>0</v>
      </c>
      <c r="J83" s="242"/>
      <c r="K83" s="243">
        <f>ROUND(E83*J83,2)</f>
        <v>0</v>
      </c>
      <c r="L83" s="243">
        <v>12</v>
      </c>
      <c r="M83" s="243">
        <f>G83*(1+L83/100)</f>
        <v>0</v>
      </c>
      <c r="N83" s="241">
        <v>0</v>
      </c>
      <c r="O83" s="241">
        <f>ROUND(E83*N83,2)</f>
        <v>0</v>
      </c>
      <c r="P83" s="241">
        <v>0</v>
      </c>
      <c r="Q83" s="241">
        <f>ROUND(E83*P83,2)</f>
        <v>0</v>
      </c>
      <c r="R83" s="243"/>
      <c r="S83" s="243" t="s">
        <v>175</v>
      </c>
      <c r="T83" s="244" t="s">
        <v>176</v>
      </c>
      <c r="U83" s="224">
        <v>0</v>
      </c>
      <c r="V83" s="224">
        <f>ROUND(E83*U83,2)</f>
        <v>0</v>
      </c>
      <c r="W83" s="224"/>
      <c r="X83" s="224" t="s">
        <v>156</v>
      </c>
      <c r="Y83" s="224" t="s">
        <v>157</v>
      </c>
      <c r="Z83" s="214"/>
      <c r="AA83" s="214"/>
      <c r="AB83" s="214"/>
      <c r="AC83" s="214"/>
      <c r="AD83" s="214"/>
      <c r="AE83" s="214"/>
      <c r="AF83" s="214"/>
      <c r="AG83" s="214" t="s">
        <v>158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1"/>
      <c r="B84" s="222"/>
      <c r="C84" s="253" t="s">
        <v>390</v>
      </c>
      <c r="D84" s="247"/>
      <c r="E84" s="247"/>
      <c r="F84" s="247"/>
      <c r="G84" s="247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178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38">
        <v>41</v>
      </c>
      <c r="B85" s="239" t="s">
        <v>391</v>
      </c>
      <c r="C85" s="250" t="s">
        <v>392</v>
      </c>
      <c r="D85" s="240" t="s">
        <v>288</v>
      </c>
      <c r="E85" s="241">
        <v>2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12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175</v>
      </c>
      <c r="T85" s="244" t="s">
        <v>176</v>
      </c>
      <c r="U85" s="224">
        <v>0</v>
      </c>
      <c r="V85" s="224">
        <f>ROUND(E85*U85,2)</f>
        <v>0</v>
      </c>
      <c r="W85" s="224"/>
      <c r="X85" s="224" t="s">
        <v>156</v>
      </c>
      <c r="Y85" s="224" t="s">
        <v>157</v>
      </c>
      <c r="Z85" s="214"/>
      <c r="AA85" s="214"/>
      <c r="AB85" s="214"/>
      <c r="AC85" s="214"/>
      <c r="AD85" s="214"/>
      <c r="AE85" s="214"/>
      <c r="AF85" s="214"/>
      <c r="AG85" s="214" t="s">
        <v>158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1"/>
      <c r="B86" s="222"/>
      <c r="C86" s="253" t="s">
        <v>289</v>
      </c>
      <c r="D86" s="247"/>
      <c r="E86" s="247"/>
      <c r="F86" s="247"/>
      <c r="G86" s="247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4"/>
      <c r="AA86" s="214"/>
      <c r="AB86" s="214"/>
      <c r="AC86" s="214"/>
      <c r="AD86" s="214"/>
      <c r="AE86" s="214"/>
      <c r="AF86" s="214"/>
      <c r="AG86" s="214" t="s">
        <v>178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38">
        <v>42</v>
      </c>
      <c r="B87" s="239" t="s">
        <v>393</v>
      </c>
      <c r="C87" s="250" t="s">
        <v>394</v>
      </c>
      <c r="D87" s="240" t="s">
        <v>288</v>
      </c>
      <c r="E87" s="241">
        <v>2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12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175</v>
      </c>
      <c r="T87" s="244" t="s">
        <v>176</v>
      </c>
      <c r="U87" s="224">
        <v>0</v>
      </c>
      <c r="V87" s="224">
        <f>ROUND(E87*U87,2)</f>
        <v>0</v>
      </c>
      <c r="W87" s="224"/>
      <c r="X87" s="224" t="s">
        <v>156</v>
      </c>
      <c r="Y87" s="224" t="s">
        <v>157</v>
      </c>
      <c r="Z87" s="214"/>
      <c r="AA87" s="214"/>
      <c r="AB87" s="214"/>
      <c r="AC87" s="214"/>
      <c r="AD87" s="214"/>
      <c r="AE87" s="214"/>
      <c r="AF87" s="214"/>
      <c r="AG87" s="214" t="s">
        <v>158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2" x14ac:dyDescent="0.2">
      <c r="A88" s="221"/>
      <c r="B88" s="222"/>
      <c r="C88" s="253" t="s">
        <v>289</v>
      </c>
      <c r="D88" s="247"/>
      <c r="E88" s="247"/>
      <c r="F88" s="247"/>
      <c r="G88" s="247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4"/>
      <c r="AA88" s="214"/>
      <c r="AB88" s="214"/>
      <c r="AC88" s="214"/>
      <c r="AD88" s="214"/>
      <c r="AE88" s="214"/>
      <c r="AF88" s="214"/>
      <c r="AG88" s="214" t="s">
        <v>178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38">
        <v>43</v>
      </c>
      <c r="B89" s="239" t="s">
        <v>395</v>
      </c>
      <c r="C89" s="250" t="s">
        <v>396</v>
      </c>
      <c r="D89" s="240" t="s">
        <v>288</v>
      </c>
      <c r="E89" s="241">
        <v>10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12</v>
      </c>
      <c r="M89" s="243">
        <f>G89*(1+L89/100)</f>
        <v>0</v>
      </c>
      <c r="N89" s="241">
        <v>0</v>
      </c>
      <c r="O89" s="241">
        <f>ROUND(E89*N89,2)</f>
        <v>0</v>
      </c>
      <c r="P89" s="241">
        <v>0</v>
      </c>
      <c r="Q89" s="241">
        <f>ROUND(E89*P89,2)</f>
        <v>0</v>
      </c>
      <c r="R89" s="243"/>
      <c r="S89" s="243" t="s">
        <v>175</v>
      </c>
      <c r="T89" s="244" t="s">
        <v>176</v>
      </c>
      <c r="U89" s="224">
        <v>0</v>
      </c>
      <c r="V89" s="224">
        <f>ROUND(E89*U89,2)</f>
        <v>0</v>
      </c>
      <c r="W89" s="224"/>
      <c r="X89" s="224" t="s">
        <v>156</v>
      </c>
      <c r="Y89" s="224" t="s">
        <v>157</v>
      </c>
      <c r="Z89" s="214"/>
      <c r="AA89" s="214"/>
      <c r="AB89" s="214"/>
      <c r="AC89" s="214"/>
      <c r="AD89" s="214"/>
      <c r="AE89" s="214"/>
      <c r="AF89" s="214"/>
      <c r="AG89" s="214" t="s">
        <v>158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1"/>
      <c r="B90" s="222"/>
      <c r="C90" s="253" t="s">
        <v>289</v>
      </c>
      <c r="D90" s="247"/>
      <c r="E90" s="247"/>
      <c r="F90" s="247"/>
      <c r="G90" s="247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4"/>
      <c r="AA90" s="214"/>
      <c r="AB90" s="214"/>
      <c r="AC90" s="214"/>
      <c r="AD90" s="214"/>
      <c r="AE90" s="214"/>
      <c r="AF90" s="214"/>
      <c r="AG90" s="214" t="s">
        <v>178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38">
        <v>44</v>
      </c>
      <c r="B91" s="239" t="s">
        <v>397</v>
      </c>
      <c r="C91" s="250" t="s">
        <v>398</v>
      </c>
      <c r="D91" s="240" t="s">
        <v>321</v>
      </c>
      <c r="E91" s="241">
        <v>1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175</v>
      </c>
      <c r="T91" s="244" t="s">
        <v>176</v>
      </c>
      <c r="U91" s="224">
        <v>0</v>
      </c>
      <c r="V91" s="224">
        <f>ROUND(E91*U91,2)</f>
        <v>0</v>
      </c>
      <c r="W91" s="224"/>
      <c r="X91" s="224" t="s">
        <v>156</v>
      </c>
      <c r="Y91" s="224" t="s">
        <v>157</v>
      </c>
      <c r="Z91" s="214"/>
      <c r="AA91" s="214"/>
      <c r="AB91" s="214"/>
      <c r="AC91" s="214"/>
      <c r="AD91" s="214"/>
      <c r="AE91" s="214"/>
      <c r="AF91" s="214"/>
      <c r="AG91" s="214" t="s">
        <v>158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289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178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38">
        <v>45</v>
      </c>
      <c r="B93" s="239" t="s">
        <v>399</v>
      </c>
      <c r="C93" s="250" t="s">
        <v>400</v>
      </c>
      <c r="D93" s="240" t="s">
        <v>288</v>
      </c>
      <c r="E93" s="241">
        <v>6</v>
      </c>
      <c r="F93" s="242"/>
      <c r="G93" s="243">
        <f>ROUND(E93*F93,2)</f>
        <v>0</v>
      </c>
      <c r="H93" s="242"/>
      <c r="I93" s="243">
        <f>ROUND(E93*H93,2)</f>
        <v>0</v>
      </c>
      <c r="J93" s="242"/>
      <c r="K93" s="243">
        <f>ROUND(E93*J93,2)</f>
        <v>0</v>
      </c>
      <c r="L93" s="243">
        <v>12</v>
      </c>
      <c r="M93" s="243">
        <f>G93*(1+L93/100)</f>
        <v>0</v>
      </c>
      <c r="N93" s="241">
        <v>0</v>
      </c>
      <c r="O93" s="241">
        <f>ROUND(E93*N93,2)</f>
        <v>0</v>
      </c>
      <c r="P93" s="241">
        <v>0</v>
      </c>
      <c r="Q93" s="241">
        <f>ROUND(E93*P93,2)</f>
        <v>0</v>
      </c>
      <c r="R93" s="243"/>
      <c r="S93" s="243" t="s">
        <v>175</v>
      </c>
      <c r="T93" s="244" t="s">
        <v>176</v>
      </c>
      <c r="U93" s="224">
        <v>0</v>
      </c>
      <c r="V93" s="224">
        <f>ROUND(E93*U93,2)</f>
        <v>0</v>
      </c>
      <c r="W93" s="224"/>
      <c r="X93" s="224" t="s">
        <v>156</v>
      </c>
      <c r="Y93" s="224" t="s">
        <v>157</v>
      </c>
      <c r="Z93" s="214"/>
      <c r="AA93" s="214"/>
      <c r="AB93" s="214"/>
      <c r="AC93" s="214"/>
      <c r="AD93" s="214"/>
      <c r="AE93" s="214"/>
      <c r="AF93" s="214"/>
      <c r="AG93" s="214" t="s">
        <v>158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2" x14ac:dyDescent="0.2">
      <c r="A94" s="221"/>
      <c r="B94" s="222"/>
      <c r="C94" s="253" t="s">
        <v>401</v>
      </c>
      <c r="D94" s="247"/>
      <c r="E94" s="247"/>
      <c r="F94" s="247"/>
      <c r="G94" s="247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4"/>
      <c r="AA94" s="214"/>
      <c r="AB94" s="214"/>
      <c r="AC94" s="214"/>
      <c r="AD94" s="214"/>
      <c r="AE94" s="214"/>
      <c r="AF94" s="214"/>
      <c r="AG94" s="214" t="s">
        <v>178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3" x14ac:dyDescent="0.2">
      <c r="A95" s="221"/>
      <c r="B95" s="222"/>
      <c r="C95" s="254" t="s">
        <v>402</v>
      </c>
      <c r="D95" s="248"/>
      <c r="E95" s="248"/>
      <c r="F95" s="248"/>
      <c r="G95" s="248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4"/>
      <c r="AA95" s="214"/>
      <c r="AB95" s="214"/>
      <c r="AC95" s="214"/>
      <c r="AD95" s="214"/>
      <c r="AE95" s="214"/>
      <c r="AF95" s="214"/>
      <c r="AG95" s="214" t="s">
        <v>178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38">
        <v>46</v>
      </c>
      <c r="B96" s="239" t="s">
        <v>403</v>
      </c>
      <c r="C96" s="250" t="s">
        <v>404</v>
      </c>
      <c r="D96" s="240" t="s">
        <v>288</v>
      </c>
      <c r="E96" s="241">
        <v>10</v>
      </c>
      <c r="F96" s="242"/>
      <c r="G96" s="243">
        <f>ROUND(E96*F96,2)</f>
        <v>0</v>
      </c>
      <c r="H96" s="242"/>
      <c r="I96" s="243">
        <f>ROUND(E96*H96,2)</f>
        <v>0</v>
      </c>
      <c r="J96" s="242"/>
      <c r="K96" s="243">
        <f>ROUND(E96*J96,2)</f>
        <v>0</v>
      </c>
      <c r="L96" s="243">
        <v>12</v>
      </c>
      <c r="M96" s="243">
        <f>G96*(1+L96/100)</f>
        <v>0</v>
      </c>
      <c r="N96" s="241">
        <v>0</v>
      </c>
      <c r="O96" s="241">
        <f>ROUND(E96*N96,2)</f>
        <v>0</v>
      </c>
      <c r="P96" s="241">
        <v>0</v>
      </c>
      <c r="Q96" s="241">
        <f>ROUND(E96*P96,2)</f>
        <v>0</v>
      </c>
      <c r="R96" s="243"/>
      <c r="S96" s="243" t="s">
        <v>175</v>
      </c>
      <c r="T96" s="244" t="s">
        <v>176</v>
      </c>
      <c r="U96" s="224">
        <v>0</v>
      </c>
      <c r="V96" s="224">
        <f>ROUND(E96*U96,2)</f>
        <v>0</v>
      </c>
      <c r="W96" s="224"/>
      <c r="X96" s="224" t="s">
        <v>156</v>
      </c>
      <c r="Y96" s="224" t="s">
        <v>157</v>
      </c>
      <c r="Z96" s="214"/>
      <c r="AA96" s="214"/>
      <c r="AB96" s="214"/>
      <c r="AC96" s="214"/>
      <c r="AD96" s="214"/>
      <c r="AE96" s="214"/>
      <c r="AF96" s="214"/>
      <c r="AG96" s="214" t="s">
        <v>158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2" x14ac:dyDescent="0.2">
      <c r="A97" s="221"/>
      <c r="B97" s="222"/>
      <c r="C97" s="253" t="s">
        <v>401</v>
      </c>
      <c r="D97" s="247"/>
      <c r="E97" s="247"/>
      <c r="F97" s="247"/>
      <c r="G97" s="247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4"/>
      <c r="AA97" s="214"/>
      <c r="AB97" s="214"/>
      <c r="AC97" s="214"/>
      <c r="AD97" s="214"/>
      <c r="AE97" s="214"/>
      <c r="AF97" s="214"/>
      <c r="AG97" s="214" t="s">
        <v>178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3" x14ac:dyDescent="0.2">
      <c r="A98" s="221"/>
      <c r="B98" s="222"/>
      <c r="C98" s="254" t="s">
        <v>402</v>
      </c>
      <c r="D98" s="248"/>
      <c r="E98" s="248"/>
      <c r="F98" s="248"/>
      <c r="G98" s="248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4"/>
      <c r="AA98" s="214"/>
      <c r="AB98" s="214"/>
      <c r="AC98" s="214"/>
      <c r="AD98" s="214"/>
      <c r="AE98" s="214"/>
      <c r="AF98" s="214"/>
      <c r="AG98" s="214" t="s">
        <v>178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59">
        <v>47</v>
      </c>
      <c r="B99" s="260" t="s">
        <v>104</v>
      </c>
      <c r="C99" s="266" t="s">
        <v>405</v>
      </c>
      <c r="D99" s="261" t="s">
        <v>406</v>
      </c>
      <c r="E99" s="262">
        <v>1</v>
      </c>
      <c r="F99" s="263"/>
      <c r="G99" s="264">
        <f>ROUND(E99*F99,2)</f>
        <v>0</v>
      </c>
      <c r="H99" s="263"/>
      <c r="I99" s="264">
        <f>ROUND(E99*H99,2)</f>
        <v>0</v>
      </c>
      <c r="J99" s="263"/>
      <c r="K99" s="264">
        <f>ROUND(E99*J99,2)</f>
        <v>0</v>
      </c>
      <c r="L99" s="264">
        <v>12</v>
      </c>
      <c r="M99" s="264">
        <f>G99*(1+L99/100)</f>
        <v>0</v>
      </c>
      <c r="N99" s="262">
        <v>0</v>
      </c>
      <c r="O99" s="262">
        <f>ROUND(E99*N99,2)</f>
        <v>0</v>
      </c>
      <c r="P99" s="262">
        <v>0</v>
      </c>
      <c r="Q99" s="262">
        <f>ROUND(E99*P99,2)</f>
        <v>0</v>
      </c>
      <c r="R99" s="264"/>
      <c r="S99" s="264" t="s">
        <v>175</v>
      </c>
      <c r="T99" s="265" t="s">
        <v>176</v>
      </c>
      <c r="U99" s="224">
        <v>0</v>
      </c>
      <c r="V99" s="224">
        <f>ROUND(E99*U99,2)</f>
        <v>0</v>
      </c>
      <c r="W99" s="224"/>
      <c r="X99" s="224" t="s">
        <v>156</v>
      </c>
      <c r="Y99" s="224" t="s">
        <v>157</v>
      </c>
      <c r="Z99" s="214"/>
      <c r="AA99" s="214"/>
      <c r="AB99" s="214"/>
      <c r="AC99" s="214"/>
      <c r="AD99" s="214"/>
      <c r="AE99" s="214"/>
      <c r="AF99" s="214"/>
      <c r="AG99" s="214" t="s">
        <v>158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1" x14ac:dyDescent="0.2">
      <c r="A100" s="238">
        <v>48</v>
      </c>
      <c r="B100" s="239" t="s">
        <v>407</v>
      </c>
      <c r="C100" s="250" t="s">
        <v>408</v>
      </c>
      <c r="D100" s="240" t="s">
        <v>406</v>
      </c>
      <c r="E100" s="241">
        <v>1</v>
      </c>
      <c r="F100" s="242"/>
      <c r="G100" s="243">
        <f>ROUND(E100*F100,2)</f>
        <v>0</v>
      </c>
      <c r="H100" s="242"/>
      <c r="I100" s="243">
        <f>ROUND(E100*H100,2)</f>
        <v>0</v>
      </c>
      <c r="J100" s="242"/>
      <c r="K100" s="243">
        <f>ROUND(E100*J100,2)</f>
        <v>0</v>
      </c>
      <c r="L100" s="243">
        <v>12</v>
      </c>
      <c r="M100" s="243">
        <f>G100*(1+L100/100)</f>
        <v>0</v>
      </c>
      <c r="N100" s="241">
        <v>0</v>
      </c>
      <c r="O100" s="241">
        <f>ROUND(E100*N100,2)</f>
        <v>0</v>
      </c>
      <c r="P100" s="241">
        <v>0</v>
      </c>
      <c r="Q100" s="241">
        <f>ROUND(E100*P100,2)</f>
        <v>0</v>
      </c>
      <c r="R100" s="243"/>
      <c r="S100" s="243" t="s">
        <v>175</v>
      </c>
      <c r="T100" s="244" t="s">
        <v>176</v>
      </c>
      <c r="U100" s="224">
        <v>0</v>
      </c>
      <c r="V100" s="224">
        <f>ROUND(E100*U100,2)</f>
        <v>0</v>
      </c>
      <c r="W100" s="224"/>
      <c r="X100" s="224" t="s">
        <v>156</v>
      </c>
      <c r="Y100" s="224" t="s">
        <v>157</v>
      </c>
      <c r="Z100" s="214"/>
      <c r="AA100" s="214"/>
      <c r="AB100" s="214"/>
      <c r="AC100" s="214"/>
      <c r="AD100" s="214"/>
      <c r="AE100" s="214"/>
      <c r="AF100" s="214"/>
      <c r="AG100" s="214" t="s">
        <v>158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x14ac:dyDescent="0.2">
      <c r="A101" s="3"/>
      <c r="B101" s="4"/>
      <c r="C101" s="256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v>12</v>
      </c>
      <c r="AF101">
        <v>21</v>
      </c>
      <c r="AG101" t="s">
        <v>135</v>
      </c>
    </row>
    <row r="102" spans="1:60" x14ac:dyDescent="0.2">
      <c r="A102" s="217"/>
      <c r="B102" s="218" t="s">
        <v>29</v>
      </c>
      <c r="C102" s="257"/>
      <c r="D102" s="219"/>
      <c r="E102" s="220"/>
      <c r="F102" s="220"/>
      <c r="G102" s="237">
        <f>G8+G37</f>
        <v>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f>SUMIF(L7:L100,AE101,G7:G100)</f>
        <v>0</v>
      </c>
      <c r="AF102">
        <f>SUMIF(L7:L100,AF101,G7:G100)</f>
        <v>0</v>
      </c>
      <c r="AG102" t="s">
        <v>252</v>
      </c>
    </row>
    <row r="103" spans="1:60" x14ac:dyDescent="0.2">
      <c r="C103" s="258"/>
      <c r="D103" s="10"/>
      <c r="AG103" t="s">
        <v>263</v>
      </c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ucokvdjHmNynAxRBkUDqo62niJnOSYhDLU2vgREg24w/JbfeSp9G5yj/lN8Tyv9zT3+0NiBUoIsJEknGkqqAA==" saltValue="eKmoVFhQfwuvl21/TYlqsQ==" spinCount="100000" sheet="1" formatRows="0"/>
  <mergeCells count="47">
    <mergeCell ref="C92:G92"/>
    <mergeCell ref="C94:G94"/>
    <mergeCell ref="C95:G95"/>
    <mergeCell ref="C97:G97"/>
    <mergeCell ref="C98:G98"/>
    <mergeCell ref="C79:G79"/>
    <mergeCell ref="C82:G82"/>
    <mergeCell ref="C84:G84"/>
    <mergeCell ref="C86:G86"/>
    <mergeCell ref="C88:G88"/>
    <mergeCell ref="C90:G90"/>
    <mergeCell ref="C68:G68"/>
    <mergeCell ref="C70:G70"/>
    <mergeCell ref="C72:G72"/>
    <mergeCell ref="C74:G74"/>
    <mergeCell ref="C75:G75"/>
    <mergeCell ref="C77:G77"/>
    <mergeCell ref="C59:G59"/>
    <mergeCell ref="C61:G61"/>
    <mergeCell ref="C62:G62"/>
    <mergeCell ref="C64:G64"/>
    <mergeCell ref="C65:G65"/>
    <mergeCell ref="C67:G67"/>
    <mergeCell ref="C46:G46"/>
    <mergeCell ref="C48:G48"/>
    <mergeCell ref="C50:G50"/>
    <mergeCell ref="C54:G54"/>
    <mergeCell ref="C56:G56"/>
    <mergeCell ref="C58:G58"/>
    <mergeCell ref="C27:G27"/>
    <mergeCell ref="C29:G29"/>
    <mergeCell ref="C31:G31"/>
    <mergeCell ref="C33:G33"/>
    <mergeCell ref="C41:G41"/>
    <mergeCell ref="C43:G43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15CC7-90B8-466E-8F21-81C78ADDD53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122</v>
      </c>
      <c r="B1" s="199"/>
      <c r="C1" s="199"/>
      <c r="D1" s="199"/>
      <c r="E1" s="199"/>
      <c r="F1" s="199"/>
      <c r="G1" s="199"/>
      <c r="AG1" t="s">
        <v>123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124</v>
      </c>
    </row>
    <row r="3" spans="1:60" ht="24.95" customHeight="1" x14ac:dyDescent="0.2">
      <c r="A3" s="200" t="s">
        <v>8</v>
      </c>
      <c r="B3" s="49" t="s">
        <v>53</v>
      </c>
      <c r="C3" s="203" t="s">
        <v>54</v>
      </c>
      <c r="D3" s="201"/>
      <c r="E3" s="201"/>
      <c r="F3" s="201"/>
      <c r="G3" s="202"/>
      <c r="AC3" s="178" t="s">
        <v>124</v>
      </c>
      <c r="AG3" t="s">
        <v>125</v>
      </c>
    </row>
    <row r="4" spans="1:60" ht="24.95" customHeight="1" x14ac:dyDescent="0.2">
      <c r="A4" s="204" t="s">
        <v>9</v>
      </c>
      <c r="B4" s="205" t="s">
        <v>65</v>
      </c>
      <c r="C4" s="206" t="s">
        <v>66</v>
      </c>
      <c r="D4" s="207"/>
      <c r="E4" s="207"/>
      <c r="F4" s="207"/>
      <c r="G4" s="208"/>
      <c r="AG4" t="s">
        <v>126</v>
      </c>
    </row>
    <row r="5" spans="1:60" x14ac:dyDescent="0.2">
      <c r="D5" s="10"/>
    </row>
    <row r="6" spans="1:60" ht="38.25" x14ac:dyDescent="0.2">
      <c r="A6" s="210" t="s">
        <v>127</v>
      </c>
      <c r="B6" s="212" t="s">
        <v>128</v>
      </c>
      <c r="C6" s="212" t="s">
        <v>129</v>
      </c>
      <c r="D6" s="211" t="s">
        <v>130</v>
      </c>
      <c r="E6" s="210" t="s">
        <v>131</v>
      </c>
      <c r="F6" s="209" t="s">
        <v>132</v>
      </c>
      <c r="G6" s="210" t="s">
        <v>29</v>
      </c>
      <c r="H6" s="213" t="s">
        <v>30</v>
      </c>
      <c r="I6" s="213" t="s">
        <v>133</v>
      </c>
      <c r="J6" s="213" t="s">
        <v>31</v>
      </c>
      <c r="K6" s="213" t="s">
        <v>134</v>
      </c>
      <c r="L6" s="213" t="s">
        <v>135</v>
      </c>
      <c r="M6" s="213" t="s">
        <v>136</v>
      </c>
      <c r="N6" s="213" t="s">
        <v>137</v>
      </c>
      <c r="O6" s="213" t="s">
        <v>138</v>
      </c>
      <c r="P6" s="213" t="s">
        <v>139</v>
      </c>
      <c r="Q6" s="213" t="s">
        <v>140</v>
      </c>
      <c r="R6" s="213" t="s">
        <v>141</v>
      </c>
      <c r="S6" s="213" t="s">
        <v>142</v>
      </c>
      <c r="T6" s="213" t="s">
        <v>143</v>
      </c>
      <c r="U6" s="213" t="s">
        <v>144</v>
      </c>
      <c r="V6" s="213" t="s">
        <v>145</v>
      </c>
      <c r="W6" s="213" t="s">
        <v>146</v>
      </c>
      <c r="X6" s="213" t="s">
        <v>147</v>
      </c>
      <c r="Y6" s="213" t="s">
        <v>148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1" t="s">
        <v>149</v>
      </c>
      <c r="B8" s="232" t="s">
        <v>108</v>
      </c>
      <c r="C8" s="249" t="s">
        <v>110</v>
      </c>
      <c r="D8" s="233"/>
      <c r="E8" s="234"/>
      <c r="F8" s="235"/>
      <c r="G8" s="235">
        <f>SUMIF(AG9:AG35,"&lt;&gt;NOR",G9:G35)</f>
        <v>0</v>
      </c>
      <c r="H8" s="235"/>
      <c r="I8" s="235">
        <f>SUM(I9:I35)</f>
        <v>0</v>
      </c>
      <c r="J8" s="235"/>
      <c r="K8" s="235">
        <f>SUM(K9:K35)</f>
        <v>0</v>
      </c>
      <c r="L8" s="235"/>
      <c r="M8" s="235">
        <f>SUM(M9:M35)</f>
        <v>0</v>
      </c>
      <c r="N8" s="234"/>
      <c r="O8" s="234">
        <f>SUM(O9:O35)</f>
        <v>0</v>
      </c>
      <c r="P8" s="234"/>
      <c r="Q8" s="234">
        <f>SUM(Q9:Q35)</f>
        <v>0</v>
      </c>
      <c r="R8" s="235"/>
      <c r="S8" s="235"/>
      <c r="T8" s="236"/>
      <c r="U8" s="230"/>
      <c r="V8" s="230">
        <f>SUM(V9:V35)</f>
        <v>0</v>
      </c>
      <c r="W8" s="230"/>
      <c r="X8" s="230"/>
      <c r="Y8" s="230"/>
      <c r="AG8" t="s">
        <v>150</v>
      </c>
    </row>
    <row r="9" spans="1:60" outlineLevel="1" x14ac:dyDescent="0.2">
      <c r="A9" s="238">
        <v>1</v>
      </c>
      <c r="B9" s="239" t="s">
        <v>286</v>
      </c>
      <c r="C9" s="250" t="s">
        <v>287</v>
      </c>
      <c r="D9" s="240" t="s">
        <v>288</v>
      </c>
      <c r="E9" s="241">
        <v>1</v>
      </c>
      <c r="F9" s="242"/>
      <c r="G9" s="243">
        <f>ROUND(E9*F9,2)</f>
        <v>0</v>
      </c>
      <c r="H9" s="242"/>
      <c r="I9" s="243">
        <f>ROUND(E9*H9,2)</f>
        <v>0</v>
      </c>
      <c r="J9" s="242"/>
      <c r="K9" s="243">
        <f>ROUND(E9*J9,2)</f>
        <v>0</v>
      </c>
      <c r="L9" s="243">
        <v>12</v>
      </c>
      <c r="M9" s="243">
        <f>G9*(1+L9/100)</f>
        <v>0</v>
      </c>
      <c r="N9" s="241">
        <v>0</v>
      </c>
      <c r="O9" s="241">
        <f>ROUND(E9*N9,2)</f>
        <v>0</v>
      </c>
      <c r="P9" s="241">
        <v>0</v>
      </c>
      <c r="Q9" s="241">
        <f>ROUND(E9*P9,2)</f>
        <v>0</v>
      </c>
      <c r="R9" s="243"/>
      <c r="S9" s="243" t="s">
        <v>175</v>
      </c>
      <c r="T9" s="244" t="s">
        <v>176</v>
      </c>
      <c r="U9" s="224">
        <v>0</v>
      </c>
      <c r="V9" s="224">
        <f>ROUND(E9*U9,2)</f>
        <v>0</v>
      </c>
      <c r="W9" s="224"/>
      <c r="X9" s="224" t="s">
        <v>156</v>
      </c>
      <c r="Y9" s="224" t="s">
        <v>157</v>
      </c>
      <c r="Z9" s="214"/>
      <c r="AA9" s="214"/>
      <c r="AB9" s="214"/>
      <c r="AC9" s="214"/>
      <c r="AD9" s="214"/>
      <c r="AE9" s="214"/>
      <c r="AF9" s="214"/>
      <c r="AG9" s="214" t="s">
        <v>158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1"/>
      <c r="B10" s="222"/>
      <c r="C10" s="253" t="s">
        <v>289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4"/>
      <c r="AA10" s="214"/>
      <c r="AB10" s="214"/>
      <c r="AC10" s="214"/>
      <c r="AD10" s="214"/>
      <c r="AE10" s="214"/>
      <c r="AF10" s="214"/>
      <c r="AG10" s="214" t="s">
        <v>178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38">
        <v>2</v>
      </c>
      <c r="B11" s="239" t="s">
        <v>290</v>
      </c>
      <c r="C11" s="250" t="s">
        <v>291</v>
      </c>
      <c r="D11" s="240" t="s">
        <v>288</v>
      </c>
      <c r="E11" s="241">
        <v>1</v>
      </c>
      <c r="F11" s="242"/>
      <c r="G11" s="243">
        <f>ROUND(E11*F11,2)</f>
        <v>0</v>
      </c>
      <c r="H11" s="242"/>
      <c r="I11" s="243">
        <f>ROUND(E11*H11,2)</f>
        <v>0</v>
      </c>
      <c r="J11" s="242"/>
      <c r="K11" s="243">
        <f>ROUND(E11*J11,2)</f>
        <v>0</v>
      </c>
      <c r="L11" s="243">
        <v>12</v>
      </c>
      <c r="M11" s="243">
        <f>G11*(1+L11/100)</f>
        <v>0</v>
      </c>
      <c r="N11" s="241">
        <v>0</v>
      </c>
      <c r="O11" s="241">
        <f>ROUND(E11*N11,2)</f>
        <v>0</v>
      </c>
      <c r="P11" s="241">
        <v>0</v>
      </c>
      <c r="Q11" s="241">
        <f>ROUND(E11*P11,2)</f>
        <v>0</v>
      </c>
      <c r="R11" s="243"/>
      <c r="S11" s="243" t="s">
        <v>175</v>
      </c>
      <c r="T11" s="244" t="s">
        <v>176</v>
      </c>
      <c r="U11" s="224">
        <v>0</v>
      </c>
      <c r="V11" s="224">
        <f>ROUND(E11*U11,2)</f>
        <v>0</v>
      </c>
      <c r="W11" s="224"/>
      <c r="X11" s="224" t="s">
        <v>156</v>
      </c>
      <c r="Y11" s="224" t="s">
        <v>157</v>
      </c>
      <c r="Z11" s="214"/>
      <c r="AA11" s="214"/>
      <c r="AB11" s="214"/>
      <c r="AC11" s="214"/>
      <c r="AD11" s="214"/>
      <c r="AE11" s="214"/>
      <c r="AF11" s="214"/>
      <c r="AG11" s="214" t="s">
        <v>158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1"/>
      <c r="B12" s="222"/>
      <c r="C12" s="253" t="s">
        <v>289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4"/>
      <c r="AA12" s="214"/>
      <c r="AB12" s="214"/>
      <c r="AC12" s="214"/>
      <c r="AD12" s="214"/>
      <c r="AE12" s="214"/>
      <c r="AF12" s="214"/>
      <c r="AG12" s="214" t="s">
        <v>178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38">
        <v>3</v>
      </c>
      <c r="B13" s="239" t="s">
        <v>292</v>
      </c>
      <c r="C13" s="250" t="s">
        <v>293</v>
      </c>
      <c r="D13" s="240" t="s">
        <v>288</v>
      </c>
      <c r="E13" s="241">
        <v>2</v>
      </c>
      <c r="F13" s="242"/>
      <c r="G13" s="243">
        <f>ROUND(E13*F13,2)</f>
        <v>0</v>
      </c>
      <c r="H13" s="242"/>
      <c r="I13" s="243">
        <f>ROUND(E13*H13,2)</f>
        <v>0</v>
      </c>
      <c r="J13" s="242"/>
      <c r="K13" s="243">
        <f>ROUND(E13*J13,2)</f>
        <v>0</v>
      </c>
      <c r="L13" s="243">
        <v>12</v>
      </c>
      <c r="M13" s="243">
        <f>G13*(1+L13/100)</f>
        <v>0</v>
      </c>
      <c r="N13" s="241">
        <v>0</v>
      </c>
      <c r="O13" s="241">
        <f>ROUND(E13*N13,2)</f>
        <v>0</v>
      </c>
      <c r="P13" s="241">
        <v>0</v>
      </c>
      <c r="Q13" s="241">
        <f>ROUND(E13*P13,2)</f>
        <v>0</v>
      </c>
      <c r="R13" s="243"/>
      <c r="S13" s="243" t="s">
        <v>175</v>
      </c>
      <c r="T13" s="244" t="s">
        <v>176</v>
      </c>
      <c r="U13" s="224">
        <v>0</v>
      </c>
      <c r="V13" s="224">
        <f>ROUND(E13*U13,2)</f>
        <v>0</v>
      </c>
      <c r="W13" s="224"/>
      <c r="X13" s="224" t="s">
        <v>156</v>
      </c>
      <c r="Y13" s="224" t="s">
        <v>157</v>
      </c>
      <c r="Z13" s="214"/>
      <c r="AA13" s="214"/>
      <c r="AB13" s="214"/>
      <c r="AC13" s="214"/>
      <c r="AD13" s="214"/>
      <c r="AE13" s="214"/>
      <c r="AF13" s="214"/>
      <c r="AG13" s="214" t="s">
        <v>158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1"/>
      <c r="B14" s="222"/>
      <c r="C14" s="253" t="s">
        <v>289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4"/>
      <c r="AA14" s="214"/>
      <c r="AB14" s="214"/>
      <c r="AC14" s="214"/>
      <c r="AD14" s="214"/>
      <c r="AE14" s="214"/>
      <c r="AF14" s="214"/>
      <c r="AG14" s="214" t="s">
        <v>178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38">
        <v>4</v>
      </c>
      <c r="B15" s="239" t="s">
        <v>294</v>
      </c>
      <c r="C15" s="250" t="s">
        <v>295</v>
      </c>
      <c r="D15" s="240" t="s">
        <v>288</v>
      </c>
      <c r="E15" s="241">
        <v>1</v>
      </c>
      <c r="F15" s="242"/>
      <c r="G15" s="243">
        <f>ROUND(E15*F15,2)</f>
        <v>0</v>
      </c>
      <c r="H15" s="242"/>
      <c r="I15" s="243">
        <f>ROUND(E15*H15,2)</f>
        <v>0</v>
      </c>
      <c r="J15" s="242"/>
      <c r="K15" s="243">
        <f>ROUND(E15*J15,2)</f>
        <v>0</v>
      </c>
      <c r="L15" s="243">
        <v>12</v>
      </c>
      <c r="M15" s="243">
        <f>G15*(1+L15/100)</f>
        <v>0</v>
      </c>
      <c r="N15" s="241">
        <v>0</v>
      </c>
      <c r="O15" s="241">
        <f>ROUND(E15*N15,2)</f>
        <v>0</v>
      </c>
      <c r="P15" s="241">
        <v>0</v>
      </c>
      <c r="Q15" s="241">
        <f>ROUND(E15*P15,2)</f>
        <v>0</v>
      </c>
      <c r="R15" s="243"/>
      <c r="S15" s="243" t="s">
        <v>175</v>
      </c>
      <c r="T15" s="244" t="s">
        <v>176</v>
      </c>
      <c r="U15" s="224">
        <v>0</v>
      </c>
      <c r="V15" s="224">
        <f>ROUND(E15*U15,2)</f>
        <v>0</v>
      </c>
      <c r="W15" s="224"/>
      <c r="X15" s="224" t="s">
        <v>156</v>
      </c>
      <c r="Y15" s="224" t="s">
        <v>157</v>
      </c>
      <c r="Z15" s="214"/>
      <c r="AA15" s="214"/>
      <c r="AB15" s="214"/>
      <c r="AC15" s="214"/>
      <c r="AD15" s="214"/>
      <c r="AE15" s="214"/>
      <c r="AF15" s="214"/>
      <c r="AG15" s="214" t="s">
        <v>158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1"/>
      <c r="B16" s="222"/>
      <c r="C16" s="253" t="s">
        <v>289</v>
      </c>
      <c r="D16" s="247"/>
      <c r="E16" s="247"/>
      <c r="F16" s="247"/>
      <c r="G16" s="247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4"/>
      <c r="AA16" s="214"/>
      <c r="AB16" s="214"/>
      <c r="AC16" s="214"/>
      <c r="AD16" s="214"/>
      <c r="AE16" s="214"/>
      <c r="AF16" s="214"/>
      <c r="AG16" s="214" t="s">
        <v>178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38">
        <v>5</v>
      </c>
      <c r="B17" s="239" t="s">
        <v>296</v>
      </c>
      <c r="C17" s="250" t="s">
        <v>297</v>
      </c>
      <c r="D17" s="240" t="s">
        <v>288</v>
      </c>
      <c r="E17" s="241">
        <v>1</v>
      </c>
      <c r="F17" s="242"/>
      <c r="G17" s="243">
        <f>ROUND(E17*F17,2)</f>
        <v>0</v>
      </c>
      <c r="H17" s="242"/>
      <c r="I17" s="243">
        <f>ROUND(E17*H17,2)</f>
        <v>0</v>
      </c>
      <c r="J17" s="242"/>
      <c r="K17" s="243">
        <f>ROUND(E17*J17,2)</f>
        <v>0</v>
      </c>
      <c r="L17" s="243">
        <v>12</v>
      </c>
      <c r="M17" s="243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3"/>
      <c r="S17" s="243" t="s">
        <v>175</v>
      </c>
      <c r="T17" s="244" t="s">
        <v>176</v>
      </c>
      <c r="U17" s="224">
        <v>0</v>
      </c>
      <c r="V17" s="224">
        <f>ROUND(E17*U17,2)</f>
        <v>0</v>
      </c>
      <c r="W17" s="224"/>
      <c r="X17" s="224" t="s">
        <v>156</v>
      </c>
      <c r="Y17" s="224" t="s">
        <v>157</v>
      </c>
      <c r="Z17" s="214"/>
      <c r="AA17" s="214"/>
      <c r="AB17" s="214"/>
      <c r="AC17" s="214"/>
      <c r="AD17" s="214"/>
      <c r="AE17" s="214"/>
      <c r="AF17" s="214"/>
      <c r="AG17" s="214" t="s">
        <v>158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1"/>
      <c r="B18" s="222"/>
      <c r="C18" s="253" t="s">
        <v>289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4"/>
      <c r="AA18" s="214"/>
      <c r="AB18" s="214"/>
      <c r="AC18" s="214"/>
      <c r="AD18" s="214"/>
      <c r="AE18" s="214"/>
      <c r="AF18" s="214"/>
      <c r="AG18" s="214" t="s">
        <v>178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38">
        <v>6</v>
      </c>
      <c r="B19" s="239" t="s">
        <v>298</v>
      </c>
      <c r="C19" s="250" t="s">
        <v>299</v>
      </c>
      <c r="D19" s="240" t="s">
        <v>288</v>
      </c>
      <c r="E19" s="241">
        <v>1</v>
      </c>
      <c r="F19" s="242"/>
      <c r="G19" s="243">
        <f>ROUND(E19*F19,2)</f>
        <v>0</v>
      </c>
      <c r="H19" s="242"/>
      <c r="I19" s="243">
        <f>ROUND(E19*H19,2)</f>
        <v>0</v>
      </c>
      <c r="J19" s="242"/>
      <c r="K19" s="243">
        <f>ROUND(E19*J19,2)</f>
        <v>0</v>
      </c>
      <c r="L19" s="243">
        <v>12</v>
      </c>
      <c r="M19" s="243">
        <f>G19*(1+L19/100)</f>
        <v>0</v>
      </c>
      <c r="N19" s="241">
        <v>0</v>
      </c>
      <c r="O19" s="241">
        <f>ROUND(E19*N19,2)</f>
        <v>0</v>
      </c>
      <c r="P19" s="241">
        <v>0</v>
      </c>
      <c r="Q19" s="241">
        <f>ROUND(E19*P19,2)</f>
        <v>0</v>
      </c>
      <c r="R19" s="243"/>
      <c r="S19" s="243" t="s">
        <v>175</v>
      </c>
      <c r="T19" s="244" t="s">
        <v>176</v>
      </c>
      <c r="U19" s="224">
        <v>0</v>
      </c>
      <c r="V19" s="224">
        <f>ROUND(E19*U19,2)</f>
        <v>0</v>
      </c>
      <c r="W19" s="224"/>
      <c r="X19" s="224" t="s">
        <v>156</v>
      </c>
      <c r="Y19" s="224" t="s">
        <v>157</v>
      </c>
      <c r="Z19" s="214"/>
      <c r="AA19" s="214"/>
      <c r="AB19" s="214"/>
      <c r="AC19" s="214"/>
      <c r="AD19" s="214"/>
      <c r="AE19" s="214"/>
      <c r="AF19" s="214"/>
      <c r="AG19" s="214" t="s">
        <v>158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1"/>
      <c r="B20" s="222"/>
      <c r="C20" s="253" t="s">
        <v>289</v>
      </c>
      <c r="D20" s="247"/>
      <c r="E20" s="247"/>
      <c r="F20" s="247"/>
      <c r="G20" s="247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4"/>
      <c r="AA20" s="214"/>
      <c r="AB20" s="214"/>
      <c r="AC20" s="214"/>
      <c r="AD20" s="214"/>
      <c r="AE20" s="214"/>
      <c r="AF20" s="214"/>
      <c r="AG20" s="214" t="s">
        <v>178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59">
        <v>7</v>
      </c>
      <c r="B21" s="260" t="s">
        <v>300</v>
      </c>
      <c r="C21" s="266" t="s">
        <v>301</v>
      </c>
      <c r="D21" s="261" t="s">
        <v>302</v>
      </c>
      <c r="E21" s="262">
        <v>4</v>
      </c>
      <c r="F21" s="263"/>
      <c r="G21" s="264">
        <f>ROUND(E21*F21,2)</f>
        <v>0</v>
      </c>
      <c r="H21" s="263"/>
      <c r="I21" s="264">
        <f>ROUND(E21*H21,2)</f>
        <v>0</v>
      </c>
      <c r="J21" s="263"/>
      <c r="K21" s="264">
        <f>ROUND(E21*J21,2)</f>
        <v>0</v>
      </c>
      <c r="L21" s="264">
        <v>12</v>
      </c>
      <c r="M21" s="264">
        <f>G21*(1+L21/100)</f>
        <v>0</v>
      </c>
      <c r="N21" s="262">
        <v>0</v>
      </c>
      <c r="O21" s="262">
        <f>ROUND(E21*N21,2)</f>
        <v>0</v>
      </c>
      <c r="P21" s="262">
        <v>0</v>
      </c>
      <c r="Q21" s="262">
        <f>ROUND(E21*P21,2)</f>
        <v>0</v>
      </c>
      <c r="R21" s="264"/>
      <c r="S21" s="264" t="s">
        <v>175</v>
      </c>
      <c r="T21" s="265" t="s">
        <v>176</v>
      </c>
      <c r="U21" s="224">
        <v>0</v>
      </c>
      <c r="V21" s="224">
        <f>ROUND(E21*U21,2)</f>
        <v>0</v>
      </c>
      <c r="W21" s="224"/>
      <c r="X21" s="224" t="s">
        <v>156</v>
      </c>
      <c r="Y21" s="224" t="s">
        <v>157</v>
      </c>
      <c r="Z21" s="214"/>
      <c r="AA21" s="214"/>
      <c r="AB21" s="214"/>
      <c r="AC21" s="214"/>
      <c r="AD21" s="214"/>
      <c r="AE21" s="214"/>
      <c r="AF21" s="214"/>
      <c r="AG21" s="214" t="s">
        <v>158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38">
        <v>8</v>
      </c>
      <c r="B22" s="239" t="s">
        <v>303</v>
      </c>
      <c r="C22" s="250" t="s">
        <v>409</v>
      </c>
      <c r="D22" s="240" t="s">
        <v>302</v>
      </c>
      <c r="E22" s="241">
        <v>1</v>
      </c>
      <c r="F22" s="242"/>
      <c r="G22" s="243">
        <f>ROUND(E22*F22,2)</f>
        <v>0</v>
      </c>
      <c r="H22" s="242"/>
      <c r="I22" s="243">
        <f>ROUND(E22*H22,2)</f>
        <v>0</v>
      </c>
      <c r="J22" s="242"/>
      <c r="K22" s="243">
        <f>ROUND(E22*J22,2)</f>
        <v>0</v>
      </c>
      <c r="L22" s="243">
        <v>12</v>
      </c>
      <c r="M22" s="243">
        <f>G22*(1+L22/100)</f>
        <v>0</v>
      </c>
      <c r="N22" s="241">
        <v>0</v>
      </c>
      <c r="O22" s="241">
        <f>ROUND(E22*N22,2)</f>
        <v>0</v>
      </c>
      <c r="P22" s="241">
        <v>0</v>
      </c>
      <c r="Q22" s="241">
        <f>ROUND(E22*P22,2)</f>
        <v>0</v>
      </c>
      <c r="R22" s="243"/>
      <c r="S22" s="243" t="s">
        <v>175</v>
      </c>
      <c r="T22" s="244" t="s">
        <v>176</v>
      </c>
      <c r="U22" s="224">
        <v>0</v>
      </c>
      <c r="V22" s="224">
        <f>ROUND(E22*U22,2)</f>
        <v>0</v>
      </c>
      <c r="W22" s="224"/>
      <c r="X22" s="224" t="s">
        <v>156</v>
      </c>
      <c r="Y22" s="224" t="s">
        <v>157</v>
      </c>
      <c r="Z22" s="214"/>
      <c r="AA22" s="214"/>
      <c r="AB22" s="214"/>
      <c r="AC22" s="214"/>
      <c r="AD22" s="214"/>
      <c r="AE22" s="214"/>
      <c r="AF22" s="214"/>
      <c r="AG22" s="214" t="s">
        <v>158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2" x14ac:dyDescent="0.2">
      <c r="A23" s="221"/>
      <c r="B23" s="222"/>
      <c r="C23" s="253" t="s">
        <v>305</v>
      </c>
      <c r="D23" s="247"/>
      <c r="E23" s="247"/>
      <c r="F23" s="247"/>
      <c r="G23" s="24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4"/>
      <c r="AA23" s="214"/>
      <c r="AB23" s="214"/>
      <c r="AC23" s="214"/>
      <c r="AD23" s="214"/>
      <c r="AE23" s="214"/>
      <c r="AF23" s="214"/>
      <c r="AG23" s="214" t="s">
        <v>178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38">
        <v>9</v>
      </c>
      <c r="B24" s="239" t="s">
        <v>306</v>
      </c>
      <c r="C24" s="250" t="s">
        <v>307</v>
      </c>
      <c r="D24" s="240" t="s">
        <v>166</v>
      </c>
      <c r="E24" s="241">
        <v>110</v>
      </c>
      <c r="F24" s="242"/>
      <c r="G24" s="243">
        <f>ROUND(E24*F24,2)</f>
        <v>0</v>
      </c>
      <c r="H24" s="242"/>
      <c r="I24" s="243">
        <f>ROUND(E24*H24,2)</f>
        <v>0</v>
      </c>
      <c r="J24" s="242"/>
      <c r="K24" s="243">
        <f>ROUND(E24*J24,2)</f>
        <v>0</v>
      </c>
      <c r="L24" s="243">
        <v>12</v>
      </c>
      <c r="M24" s="243">
        <f>G24*(1+L24/100)</f>
        <v>0</v>
      </c>
      <c r="N24" s="241">
        <v>0</v>
      </c>
      <c r="O24" s="241">
        <f>ROUND(E24*N24,2)</f>
        <v>0</v>
      </c>
      <c r="P24" s="241">
        <v>0</v>
      </c>
      <c r="Q24" s="241">
        <f>ROUND(E24*P24,2)</f>
        <v>0</v>
      </c>
      <c r="R24" s="243"/>
      <c r="S24" s="243" t="s">
        <v>175</v>
      </c>
      <c r="T24" s="244" t="s">
        <v>176</v>
      </c>
      <c r="U24" s="224">
        <v>0</v>
      </c>
      <c r="V24" s="224">
        <f>ROUND(E24*U24,2)</f>
        <v>0</v>
      </c>
      <c r="W24" s="224"/>
      <c r="X24" s="224" t="s">
        <v>156</v>
      </c>
      <c r="Y24" s="224" t="s">
        <v>157</v>
      </c>
      <c r="Z24" s="214"/>
      <c r="AA24" s="214"/>
      <c r="AB24" s="214"/>
      <c r="AC24" s="214"/>
      <c r="AD24" s="214"/>
      <c r="AE24" s="214"/>
      <c r="AF24" s="214"/>
      <c r="AG24" s="214" t="s">
        <v>158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1"/>
      <c r="B25" s="222"/>
      <c r="C25" s="253" t="s">
        <v>308</v>
      </c>
      <c r="D25" s="247"/>
      <c r="E25" s="247"/>
      <c r="F25" s="247"/>
      <c r="G25" s="247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4"/>
      <c r="AA25" s="214"/>
      <c r="AB25" s="214"/>
      <c r="AC25" s="214"/>
      <c r="AD25" s="214"/>
      <c r="AE25" s="214"/>
      <c r="AF25" s="214"/>
      <c r="AG25" s="214" t="s">
        <v>178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59">
        <v>10</v>
      </c>
      <c r="B26" s="260" t="s">
        <v>309</v>
      </c>
      <c r="C26" s="266" t="s">
        <v>410</v>
      </c>
      <c r="D26" s="261" t="s">
        <v>166</v>
      </c>
      <c r="E26" s="262">
        <v>110</v>
      </c>
      <c r="F26" s="263"/>
      <c r="G26" s="264">
        <f>ROUND(E26*F26,2)</f>
        <v>0</v>
      </c>
      <c r="H26" s="263"/>
      <c r="I26" s="264">
        <f>ROUND(E26*H26,2)</f>
        <v>0</v>
      </c>
      <c r="J26" s="263"/>
      <c r="K26" s="264">
        <f>ROUND(E26*J26,2)</f>
        <v>0</v>
      </c>
      <c r="L26" s="264">
        <v>12</v>
      </c>
      <c r="M26" s="264">
        <f>G26*(1+L26/100)</f>
        <v>0</v>
      </c>
      <c r="N26" s="262">
        <v>0</v>
      </c>
      <c r="O26" s="262">
        <f>ROUND(E26*N26,2)</f>
        <v>0</v>
      </c>
      <c r="P26" s="262">
        <v>0</v>
      </c>
      <c r="Q26" s="262">
        <f>ROUND(E26*P26,2)</f>
        <v>0</v>
      </c>
      <c r="R26" s="264"/>
      <c r="S26" s="264" t="s">
        <v>175</v>
      </c>
      <c r="T26" s="265" t="s">
        <v>176</v>
      </c>
      <c r="U26" s="224">
        <v>0</v>
      </c>
      <c r="V26" s="224">
        <f>ROUND(E26*U26,2)</f>
        <v>0</v>
      </c>
      <c r="W26" s="224"/>
      <c r="X26" s="224" t="s">
        <v>156</v>
      </c>
      <c r="Y26" s="224" t="s">
        <v>157</v>
      </c>
      <c r="Z26" s="214"/>
      <c r="AA26" s="214"/>
      <c r="AB26" s="214"/>
      <c r="AC26" s="214"/>
      <c r="AD26" s="214"/>
      <c r="AE26" s="214"/>
      <c r="AF26" s="214"/>
      <c r="AG26" s="214" t="s">
        <v>158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38">
        <v>11</v>
      </c>
      <c r="B27" s="239" t="s">
        <v>311</v>
      </c>
      <c r="C27" s="250" t="s">
        <v>411</v>
      </c>
      <c r="D27" s="240" t="s">
        <v>302</v>
      </c>
      <c r="E27" s="241">
        <v>1</v>
      </c>
      <c r="F27" s="242"/>
      <c r="G27" s="243">
        <f>ROUND(E27*F27,2)</f>
        <v>0</v>
      </c>
      <c r="H27" s="242"/>
      <c r="I27" s="243">
        <f>ROUND(E27*H27,2)</f>
        <v>0</v>
      </c>
      <c r="J27" s="242"/>
      <c r="K27" s="243">
        <f>ROUND(E27*J27,2)</f>
        <v>0</v>
      </c>
      <c r="L27" s="243">
        <v>12</v>
      </c>
      <c r="M27" s="243">
        <f>G27*(1+L27/100)</f>
        <v>0</v>
      </c>
      <c r="N27" s="241">
        <v>0</v>
      </c>
      <c r="O27" s="241">
        <f>ROUND(E27*N27,2)</f>
        <v>0</v>
      </c>
      <c r="P27" s="241">
        <v>0</v>
      </c>
      <c r="Q27" s="241">
        <f>ROUND(E27*P27,2)</f>
        <v>0</v>
      </c>
      <c r="R27" s="243"/>
      <c r="S27" s="243" t="s">
        <v>175</v>
      </c>
      <c r="T27" s="244" t="s">
        <v>176</v>
      </c>
      <c r="U27" s="224">
        <v>0</v>
      </c>
      <c r="V27" s="224">
        <f>ROUND(E27*U27,2)</f>
        <v>0</v>
      </c>
      <c r="W27" s="224"/>
      <c r="X27" s="224" t="s">
        <v>156</v>
      </c>
      <c r="Y27" s="224" t="s">
        <v>157</v>
      </c>
      <c r="Z27" s="214"/>
      <c r="AA27" s="214"/>
      <c r="AB27" s="214"/>
      <c r="AC27" s="214"/>
      <c r="AD27" s="214"/>
      <c r="AE27" s="214"/>
      <c r="AF27" s="214"/>
      <c r="AG27" s="214" t="s">
        <v>158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1"/>
      <c r="B28" s="222"/>
      <c r="C28" s="253" t="s">
        <v>313</v>
      </c>
      <c r="D28" s="247"/>
      <c r="E28" s="247"/>
      <c r="F28" s="247"/>
      <c r="G28" s="247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4"/>
      <c r="AA28" s="214"/>
      <c r="AB28" s="214"/>
      <c r="AC28" s="214"/>
      <c r="AD28" s="214"/>
      <c r="AE28" s="214"/>
      <c r="AF28" s="214"/>
      <c r="AG28" s="214" t="s">
        <v>178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38">
        <v>12</v>
      </c>
      <c r="B29" s="239" t="s">
        <v>314</v>
      </c>
      <c r="C29" s="250" t="s">
        <v>315</v>
      </c>
      <c r="D29" s="240" t="s">
        <v>302</v>
      </c>
      <c r="E29" s="241">
        <v>1</v>
      </c>
      <c r="F29" s="242"/>
      <c r="G29" s="243">
        <f>ROUND(E29*F29,2)</f>
        <v>0</v>
      </c>
      <c r="H29" s="242"/>
      <c r="I29" s="243">
        <f>ROUND(E29*H29,2)</f>
        <v>0</v>
      </c>
      <c r="J29" s="242"/>
      <c r="K29" s="243">
        <f>ROUND(E29*J29,2)</f>
        <v>0</v>
      </c>
      <c r="L29" s="243">
        <v>12</v>
      </c>
      <c r="M29" s="243">
        <f>G29*(1+L29/100)</f>
        <v>0</v>
      </c>
      <c r="N29" s="241">
        <v>0</v>
      </c>
      <c r="O29" s="241">
        <f>ROUND(E29*N29,2)</f>
        <v>0</v>
      </c>
      <c r="P29" s="241">
        <v>0</v>
      </c>
      <c r="Q29" s="241">
        <f>ROUND(E29*P29,2)</f>
        <v>0</v>
      </c>
      <c r="R29" s="243"/>
      <c r="S29" s="243" t="s">
        <v>175</v>
      </c>
      <c r="T29" s="244" t="s">
        <v>176</v>
      </c>
      <c r="U29" s="224">
        <v>0</v>
      </c>
      <c r="V29" s="224">
        <f>ROUND(E29*U29,2)</f>
        <v>0</v>
      </c>
      <c r="W29" s="224"/>
      <c r="X29" s="224" t="s">
        <v>156</v>
      </c>
      <c r="Y29" s="224" t="s">
        <v>157</v>
      </c>
      <c r="Z29" s="214"/>
      <c r="AA29" s="214"/>
      <c r="AB29" s="214"/>
      <c r="AC29" s="214"/>
      <c r="AD29" s="214"/>
      <c r="AE29" s="214"/>
      <c r="AF29" s="214"/>
      <c r="AG29" s="214" t="s">
        <v>158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2" x14ac:dyDescent="0.2">
      <c r="A30" s="221"/>
      <c r="B30" s="222"/>
      <c r="C30" s="253" t="s">
        <v>316</v>
      </c>
      <c r="D30" s="247"/>
      <c r="E30" s="247"/>
      <c r="F30" s="247"/>
      <c r="G30" s="247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4"/>
      <c r="AA30" s="214"/>
      <c r="AB30" s="214"/>
      <c r="AC30" s="214"/>
      <c r="AD30" s="214"/>
      <c r="AE30" s="214"/>
      <c r="AF30" s="214"/>
      <c r="AG30" s="214" t="s">
        <v>178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38">
        <v>13</v>
      </c>
      <c r="B31" s="239" t="s">
        <v>317</v>
      </c>
      <c r="C31" s="250" t="s">
        <v>318</v>
      </c>
      <c r="D31" s="240" t="s">
        <v>302</v>
      </c>
      <c r="E31" s="241">
        <v>1</v>
      </c>
      <c r="F31" s="242"/>
      <c r="G31" s="243">
        <f>ROUND(E31*F31,2)</f>
        <v>0</v>
      </c>
      <c r="H31" s="242"/>
      <c r="I31" s="243">
        <f>ROUND(E31*H31,2)</f>
        <v>0</v>
      </c>
      <c r="J31" s="242"/>
      <c r="K31" s="243">
        <f>ROUND(E31*J31,2)</f>
        <v>0</v>
      </c>
      <c r="L31" s="243">
        <v>12</v>
      </c>
      <c r="M31" s="243">
        <f>G31*(1+L31/100)</f>
        <v>0</v>
      </c>
      <c r="N31" s="241">
        <v>0</v>
      </c>
      <c r="O31" s="241">
        <f>ROUND(E31*N31,2)</f>
        <v>0</v>
      </c>
      <c r="P31" s="241">
        <v>0</v>
      </c>
      <c r="Q31" s="241">
        <f>ROUND(E31*P31,2)</f>
        <v>0</v>
      </c>
      <c r="R31" s="243"/>
      <c r="S31" s="243" t="s">
        <v>175</v>
      </c>
      <c r="T31" s="244" t="s">
        <v>176</v>
      </c>
      <c r="U31" s="224">
        <v>0</v>
      </c>
      <c r="V31" s="224">
        <f>ROUND(E31*U31,2)</f>
        <v>0</v>
      </c>
      <c r="W31" s="224"/>
      <c r="X31" s="224" t="s">
        <v>156</v>
      </c>
      <c r="Y31" s="224" t="s">
        <v>157</v>
      </c>
      <c r="Z31" s="214"/>
      <c r="AA31" s="214"/>
      <c r="AB31" s="214"/>
      <c r="AC31" s="214"/>
      <c r="AD31" s="214"/>
      <c r="AE31" s="214"/>
      <c r="AF31" s="214"/>
      <c r="AG31" s="214" t="s">
        <v>158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1"/>
      <c r="B32" s="222"/>
      <c r="C32" s="253" t="s">
        <v>316</v>
      </c>
      <c r="D32" s="247"/>
      <c r="E32" s="247"/>
      <c r="F32" s="247"/>
      <c r="G32" s="247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4"/>
      <c r="AA32" s="214"/>
      <c r="AB32" s="214"/>
      <c r="AC32" s="214"/>
      <c r="AD32" s="214"/>
      <c r="AE32" s="214"/>
      <c r="AF32" s="214"/>
      <c r="AG32" s="214" t="s">
        <v>178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59">
        <v>14</v>
      </c>
      <c r="B33" s="260" t="s">
        <v>319</v>
      </c>
      <c r="C33" s="266" t="s">
        <v>320</v>
      </c>
      <c r="D33" s="261" t="s">
        <v>321</v>
      </c>
      <c r="E33" s="262">
        <v>1</v>
      </c>
      <c r="F33" s="263"/>
      <c r="G33" s="264">
        <f>ROUND(E33*F33,2)</f>
        <v>0</v>
      </c>
      <c r="H33" s="263"/>
      <c r="I33" s="264">
        <f>ROUND(E33*H33,2)</f>
        <v>0</v>
      </c>
      <c r="J33" s="263"/>
      <c r="K33" s="264">
        <f>ROUND(E33*J33,2)</f>
        <v>0</v>
      </c>
      <c r="L33" s="264">
        <v>12</v>
      </c>
      <c r="M33" s="264">
        <f>G33*(1+L33/100)</f>
        <v>0</v>
      </c>
      <c r="N33" s="262">
        <v>0</v>
      </c>
      <c r="O33" s="262">
        <f>ROUND(E33*N33,2)</f>
        <v>0</v>
      </c>
      <c r="P33" s="262">
        <v>0</v>
      </c>
      <c r="Q33" s="262">
        <f>ROUND(E33*P33,2)</f>
        <v>0</v>
      </c>
      <c r="R33" s="264"/>
      <c r="S33" s="264" t="s">
        <v>175</v>
      </c>
      <c r="T33" s="265" t="s">
        <v>176</v>
      </c>
      <c r="U33" s="224">
        <v>0</v>
      </c>
      <c r="V33" s="224">
        <f>ROUND(E33*U33,2)</f>
        <v>0</v>
      </c>
      <c r="W33" s="224"/>
      <c r="X33" s="224" t="s">
        <v>156</v>
      </c>
      <c r="Y33" s="224" t="s">
        <v>157</v>
      </c>
      <c r="Z33" s="214"/>
      <c r="AA33" s="214"/>
      <c r="AB33" s="214"/>
      <c r="AC33" s="214"/>
      <c r="AD33" s="214"/>
      <c r="AE33" s="214"/>
      <c r="AF33" s="214"/>
      <c r="AG33" s="214" t="s">
        <v>158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59">
        <v>15</v>
      </c>
      <c r="B34" s="260" t="s">
        <v>322</v>
      </c>
      <c r="C34" s="266" t="s">
        <v>323</v>
      </c>
      <c r="D34" s="261" t="s">
        <v>321</v>
      </c>
      <c r="E34" s="262">
        <v>1</v>
      </c>
      <c r="F34" s="263"/>
      <c r="G34" s="264">
        <f>ROUND(E34*F34,2)</f>
        <v>0</v>
      </c>
      <c r="H34" s="263"/>
      <c r="I34" s="264">
        <f>ROUND(E34*H34,2)</f>
        <v>0</v>
      </c>
      <c r="J34" s="263"/>
      <c r="K34" s="264">
        <f>ROUND(E34*J34,2)</f>
        <v>0</v>
      </c>
      <c r="L34" s="264">
        <v>12</v>
      </c>
      <c r="M34" s="264">
        <f>G34*(1+L34/100)</f>
        <v>0</v>
      </c>
      <c r="N34" s="262">
        <v>0</v>
      </c>
      <c r="O34" s="262">
        <f>ROUND(E34*N34,2)</f>
        <v>0</v>
      </c>
      <c r="P34" s="262">
        <v>0</v>
      </c>
      <c r="Q34" s="262">
        <f>ROUND(E34*P34,2)</f>
        <v>0</v>
      </c>
      <c r="R34" s="264"/>
      <c r="S34" s="264" t="s">
        <v>175</v>
      </c>
      <c r="T34" s="265" t="s">
        <v>176</v>
      </c>
      <c r="U34" s="224">
        <v>0</v>
      </c>
      <c r="V34" s="224">
        <f>ROUND(E34*U34,2)</f>
        <v>0</v>
      </c>
      <c r="W34" s="224"/>
      <c r="X34" s="224" t="s">
        <v>156</v>
      </c>
      <c r="Y34" s="224" t="s">
        <v>157</v>
      </c>
      <c r="Z34" s="214"/>
      <c r="AA34" s="214"/>
      <c r="AB34" s="214"/>
      <c r="AC34" s="214"/>
      <c r="AD34" s="214"/>
      <c r="AE34" s="214"/>
      <c r="AF34" s="214"/>
      <c r="AG34" s="214" t="s">
        <v>158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59">
        <v>16</v>
      </c>
      <c r="B35" s="260" t="s">
        <v>324</v>
      </c>
      <c r="C35" s="266" t="s">
        <v>325</v>
      </c>
      <c r="D35" s="261" t="s">
        <v>321</v>
      </c>
      <c r="E35" s="262">
        <v>1</v>
      </c>
      <c r="F35" s="263"/>
      <c r="G35" s="264">
        <f>ROUND(E35*F35,2)</f>
        <v>0</v>
      </c>
      <c r="H35" s="263"/>
      <c r="I35" s="264">
        <f>ROUND(E35*H35,2)</f>
        <v>0</v>
      </c>
      <c r="J35" s="263"/>
      <c r="K35" s="264">
        <f>ROUND(E35*J35,2)</f>
        <v>0</v>
      </c>
      <c r="L35" s="264">
        <v>12</v>
      </c>
      <c r="M35" s="264">
        <f>G35*(1+L35/100)</f>
        <v>0</v>
      </c>
      <c r="N35" s="262">
        <v>0</v>
      </c>
      <c r="O35" s="262">
        <f>ROUND(E35*N35,2)</f>
        <v>0</v>
      </c>
      <c r="P35" s="262">
        <v>0</v>
      </c>
      <c r="Q35" s="262">
        <f>ROUND(E35*P35,2)</f>
        <v>0</v>
      </c>
      <c r="R35" s="264"/>
      <c r="S35" s="264" t="s">
        <v>175</v>
      </c>
      <c r="T35" s="265" t="s">
        <v>176</v>
      </c>
      <c r="U35" s="224">
        <v>0</v>
      </c>
      <c r="V35" s="224">
        <f>ROUND(E35*U35,2)</f>
        <v>0</v>
      </c>
      <c r="W35" s="224"/>
      <c r="X35" s="224" t="s">
        <v>156</v>
      </c>
      <c r="Y35" s="224" t="s">
        <v>157</v>
      </c>
      <c r="Z35" s="214"/>
      <c r="AA35" s="214"/>
      <c r="AB35" s="214"/>
      <c r="AC35" s="214"/>
      <c r="AD35" s="214"/>
      <c r="AE35" s="214"/>
      <c r="AF35" s="214"/>
      <c r="AG35" s="214" t="s">
        <v>158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1" t="s">
        <v>149</v>
      </c>
      <c r="B36" s="232" t="s">
        <v>113</v>
      </c>
      <c r="C36" s="249" t="s">
        <v>115</v>
      </c>
      <c r="D36" s="233"/>
      <c r="E36" s="234"/>
      <c r="F36" s="235"/>
      <c r="G36" s="235">
        <f>SUMIF(AG37:AG98,"&lt;&gt;NOR",G37:G98)</f>
        <v>0</v>
      </c>
      <c r="H36" s="235"/>
      <c r="I36" s="235">
        <f>SUM(I37:I98)</f>
        <v>0</v>
      </c>
      <c r="J36" s="235"/>
      <c r="K36" s="235">
        <f>SUM(K37:K98)</f>
        <v>0</v>
      </c>
      <c r="L36" s="235"/>
      <c r="M36" s="235">
        <f>SUM(M37:M98)</f>
        <v>0</v>
      </c>
      <c r="N36" s="234"/>
      <c r="O36" s="234">
        <f>SUM(O37:O98)</f>
        <v>0</v>
      </c>
      <c r="P36" s="234"/>
      <c r="Q36" s="234">
        <f>SUM(Q37:Q98)</f>
        <v>0</v>
      </c>
      <c r="R36" s="235"/>
      <c r="S36" s="235"/>
      <c r="T36" s="236"/>
      <c r="U36" s="230"/>
      <c r="V36" s="230">
        <f>SUM(V37:V98)</f>
        <v>0</v>
      </c>
      <c r="W36" s="230"/>
      <c r="X36" s="230"/>
      <c r="Y36" s="230"/>
      <c r="AG36" t="s">
        <v>150</v>
      </c>
    </row>
    <row r="37" spans="1:60" outlineLevel="1" x14ac:dyDescent="0.2">
      <c r="A37" s="259">
        <v>17</v>
      </c>
      <c r="B37" s="260" t="s">
        <v>326</v>
      </c>
      <c r="C37" s="266" t="s">
        <v>297</v>
      </c>
      <c r="D37" s="261" t="s">
        <v>288</v>
      </c>
      <c r="E37" s="262">
        <v>4</v>
      </c>
      <c r="F37" s="263"/>
      <c r="G37" s="264">
        <f>ROUND(E37*F37,2)</f>
        <v>0</v>
      </c>
      <c r="H37" s="263"/>
      <c r="I37" s="264">
        <f>ROUND(E37*H37,2)</f>
        <v>0</v>
      </c>
      <c r="J37" s="263"/>
      <c r="K37" s="264">
        <f>ROUND(E37*J37,2)</f>
        <v>0</v>
      </c>
      <c r="L37" s="264">
        <v>12</v>
      </c>
      <c r="M37" s="264">
        <f>G37*(1+L37/100)</f>
        <v>0</v>
      </c>
      <c r="N37" s="262">
        <v>0</v>
      </c>
      <c r="O37" s="262">
        <f>ROUND(E37*N37,2)</f>
        <v>0</v>
      </c>
      <c r="P37" s="262">
        <v>0</v>
      </c>
      <c r="Q37" s="262">
        <f>ROUND(E37*P37,2)</f>
        <v>0</v>
      </c>
      <c r="R37" s="264"/>
      <c r="S37" s="264" t="s">
        <v>175</v>
      </c>
      <c r="T37" s="265" t="s">
        <v>176</v>
      </c>
      <c r="U37" s="224">
        <v>0</v>
      </c>
      <c r="V37" s="224">
        <f>ROUND(E37*U37,2)</f>
        <v>0</v>
      </c>
      <c r="W37" s="224"/>
      <c r="X37" s="224" t="s">
        <v>156</v>
      </c>
      <c r="Y37" s="224" t="s">
        <v>157</v>
      </c>
      <c r="Z37" s="214"/>
      <c r="AA37" s="214"/>
      <c r="AB37" s="214"/>
      <c r="AC37" s="214"/>
      <c r="AD37" s="214"/>
      <c r="AE37" s="214"/>
      <c r="AF37" s="214"/>
      <c r="AG37" s="214" t="s">
        <v>158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1" x14ac:dyDescent="0.2">
      <c r="A38" s="259">
        <v>18</v>
      </c>
      <c r="B38" s="260" t="s">
        <v>327</v>
      </c>
      <c r="C38" s="266" t="s">
        <v>328</v>
      </c>
      <c r="D38" s="261" t="s">
        <v>288</v>
      </c>
      <c r="E38" s="262">
        <v>4</v>
      </c>
      <c r="F38" s="263"/>
      <c r="G38" s="264">
        <f>ROUND(E38*F38,2)</f>
        <v>0</v>
      </c>
      <c r="H38" s="263"/>
      <c r="I38" s="264">
        <f>ROUND(E38*H38,2)</f>
        <v>0</v>
      </c>
      <c r="J38" s="263"/>
      <c r="K38" s="264">
        <f>ROUND(E38*J38,2)</f>
        <v>0</v>
      </c>
      <c r="L38" s="264">
        <v>12</v>
      </c>
      <c r="M38" s="264">
        <f>G38*(1+L38/100)</f>
        <v>0</v>
      </c>
      <c r="N38" s="262">
        <v>0</v>
      </c>
      <c r="O38" s="262">
        <f>ROUND(E38*N38,2)</f>
        <v>0</v>
      </c>
      <c r="P38" s="262">
        <v>0</v>
      </c>
      <c r="Q38" s="262">
        <f>ROUND(E38*P38,2)</f>
        <v>0</v>
      </c>
      <c r="R38" s="264"/>
      <c r="S38" s="264" t="s">
        <v>175</v>
      </c>
      <c r="T38" s="265" t="s">
        <v>176</v>
      </c>
      <c r="U38" s="224">
        <v>0</v>
      </c>
      <c r="V38" s="224">
        <f>ROUND(E38*U38,2)</f>
        <v>0</v>
      </c>
      <c r="W38" s="224"/>
      <c r="X38" s="224" t="s">
        <v>156</v>
      </c>
      <c r="Y38" s="224" t="s">
        <v>157</v>
      </c>
      <c r="Z38" s="214"/>
      <c r="AA38" s="214"/>
      <c r="AB38" s="214"/>
      <c r="AC38" s="214"/>
      <c r="AD38" s="214"/>
      <c r="AE38" s="214"/>
      <c r="AF38" s="214"/>
      <c r="AG38" s="214" t="s">
        <v>158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38">
        <v>19</v>
      </c>
      <c r="B39" s="239" t="s">
        <v>329</v>
      </c>
      <c r="C39" s="250" t="s">
        <v>330</v>
      </c>
      <c r="D39" s="240" t="s">
        <v>166</v>
      </c>
      <c r="E39" s="241">
        <v>80</v>
      </c>
      <c r="F39" s="242"/>
      <c r="G39" s="243">
        <f>ROUND(E39*F39,2)</f>
        <v>0</v>
      </c>
      <c r="H39" s="242"/>
      <c r="I39" s="243">
        <f>ROUND(E39*H39,2)</f>
        <v>0</v>
      </c>
      <c r="J39" s="242"/>
      <c r="K39" s="243">
        <f>ROUND(E39*J39,2)</f>
        <v>0</v>
      </c>
      <c r="L39" s="243">
        <v>12</v>
      </c>
      <c r="M39" s="243">
        <f>G39*(1+L39/100)</f>
        <v>0</v>
      </c>
      <c r="N39" s="241">
        <v>0</v>
      </c>
      <c r="O39" s="241">
        <f>ROUND(E39*N39,2)</f>
        <v>0</v>
      </c>
      <c r="P39" s="241">
        <v>0</v>
      </c>
      <c r="Q39" s="241">
        <f>ROUND(E39*P39,2)</f>
        <v>0</v>
      </c>
      <c r="R39" s="243"/>
      <c r="S39" s="243" t="s">
        <v>175</v>
      </c>
      <c r="T39" s="244" t="s">
        <v>176</v>
      </c>
      <c r="U39" s="224">
        <v>0</v>
      </c>
      <c r="V39" s="224">
        <f>ROUND(E39*U39,2)</f>
        <v>0</v>
      </c>
      <c r="W39" s="224"/>
      <c r="X39" s="224" t="s">
        <v>156</v>
      </c>
      <c r="Y39" s="224" t="s">
        <v>157</v>
      </c>
      <c r="Z39" s="214"/>
      <c r="AA39" s="214"/>
      <c r="AB39" s="214"/>
      <c r="AC39" s="214"/>
      <c r="AD39" s="214"/>
      <c r="AE39" s="214"/>
      <c r="AF39" s="214"/>
      <c r="AG39" s="214" t="s">
        <v>158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2" x14ac:dyDescent="0.2">
      <c r="A40" s="221"/>
      <c r="B40" s="222"/>
      <c r="C40" s="253" t="s">
        <v>331</v>
      </c>
      <c r="D40" s="247"/>
      <c r="E40" s="247"/>
      <c r="F40" s="247"/>
      <c r="G40" s="247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4"/>
      <c r="AA40" s="214"/>
      <c r="AB40" s="214"/>
      <c r="AC40" s="214"/>
      <c r="AD40" s="214"/>
      <c r="AE40" s="214"/>
      <c r="AF40" s="214"/>
      <c r="AG40" s="214" t="s">
        <v>178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1" x14ac:dyDescent="0.2">
      <c r="A41" s="238">
        <v>20</v>
      </c>
      <c r="B41" s="239" t="s">
        <v>332</v>
      </c>
      <c r="C41" s="250" t="s">
        <v>333</v>
      </c>
      <c r="D41" s="240" t="s">
        <v>166</v>
      </c>
      <c r="E41" s="241">
        <v>15</v>
      </c>
      <c r="F41" s="242"/>
      <c r="G41" s="243">
        <f>ROUND(E41*F41,2)</f>
        <v>0</v>
      </c>
      <c r="H41" s="242"/>
      <c r="I41" s="243">
        <f>ROUND(E41*H41,2)</f>
        <v>0</v>
      </c>
      <c r="J41" s="242"/>
      <c r="K41" s="243">
        <f>ROUND(E41*J41,2)</f>
        <v>0</v>
      </c>
      <c r="L41" s="243">
        <v>12</v>
      </c>
      <c r="M41" s="243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3"/>
      <c r="S41" s="243" t="s">
        <v>175</v>
      </c>
      <c r="T41" s="244" t="s">
        <v>176</v>
      </c>
      <c r="U41" s="224">
        <v>0</v>
      </c>
      <c r="V41" s="224">
        <f>ROUND(E41*U41,2)</f>
        <v>0</v>
      </c>
      <c r="W41" s="224"/>
      <c r="X41" s="224" t="s">
        <v>156</v>
      </c>
      <c r="Y41" s="224" t="s">
        <v>157</v>
      </c>
      <c r="Z41" s="214"/>
      <c r="AA41" s="214"/>
      <c r="AB41" s="214"/>
      <c r="AC41" s="214"/>
      <c r="AD41" s="214"/>
      <c r="AE41" s="214"/>
      <c r="AF41" s="214"/>
      <c r="AG41" s="214" t="s">
        <v>158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2" x14ac:dyDescent="0.2">
      <c r="A42" s="221"/>
      <c r="B42" s="222"/>
      <c r="C42" s="253" t="s">
        <v>334</v>
      </c>
      <c r="D42" s="247"/>
      <c r="E42" s="247"/>
      <c r="F42" s="247"/>
      <c r="G42" s="247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4"/>
      <c r="AA42" s="214"/>
      <c r="AB42" s="214"/>
      <c r="AC42" s="214"/>
      <c r="AD42" s="214"/>
      <c r="AE42" s="214"/>
      <c r="AF42" s="214"/>
      <c r="AG42" s="214" t="s">
        <v>178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1" x14ac:dyDescent="0.2">
      <c r="A43" s="259">
        <v>21</v>
      </c>
      <c r="B43" s="260" t="s">
        <v>335</v>
      </c>
      <c r="C43" s="266" t="s">
        <v>336</v>
      </c>
      <c r="D43" s="261" t="s">
        <v>166</v>
      </c>
      <c r="E43" s="262">
        <v>110</v>
      </c>
      <c r="F43" s="263"/>
      <c r="G43" s="264">
        <f>ROUND(E43*F43,2)</f>
        <v>0</v>
      </c>
      <c r="H43" s="263"/>
      <c r="I43" s="264">
        <f>ROUND(E43*H43,2)</f>
        <v>0</v>
      </c>
      <c r="J43" s="263"/>
      <c r="K43" s="264">
        <f>ROUND(E43*J43,2)</f>
        <v>0</v>
      </c>
      <c r="L43" s="264">
        <v>12</v>
      </c>
      <c r="M43" s="264">
        <f>G43*(1+L43/100)</f>
        <v>0</v>
      </c>
      <c r="N43" s="262">
        <v>0</v>
      </c>
      <c r="O43" s="262">
        <f>ROUND(E43*N43,2)</f>
        <v>0</v>
      </c>
      <c r="P43" s="262">
        <v>0</v>
      </c>
      <c r="Q43" s="262">
        <f>ROUND(E43*P43,2)</f>
        <v>0</v>
      </c>
      <c r="R43" s="264"/>
      <c r="S43" s="264" t="s">
        <v>175</v>
      </c>
      <c r="T43" s="265" t="s">
        <v>176</v>
      </c>
      <c r="U43" s="224">
        <v>0</v>
      </c>
      <c r="V43" s="224">
        <f>ROUND(E43*U43,2)</f>
        <v>0</v>
      </c>
      <c r="W43" s="224"/>
      <c r="X43" s="224" t="s">
        <v>156</v>
      </c>
      <c r="Y43" s="224" t="s">
        <v>157</v>
      </c>
      <c r="Z43" s="214"/>
      <c r="AA43" s="214"/>
      <c r="AB43" s="214"/>
      <c r="AC43" s="214"/>
      <c r="AD43" s="214"/>
      <c r="AE43" s="214"/>
      <c r="AF43" s="214"/>
      <c r="AG43" s="214" t="s">
        <v>158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38">
        <v>22</v>
      </c>
      <c r="B44" s="239" t="s">
        <v>337</v>
      </c>
      <c r="C44" s="250" t="s">
        <v>338</v>
      </c>
      <c r="D44" s="240" t="s">
        <v>302</v>
      </c>
      <c r="E44" s="241">
        <v>90</v>
      </c>
      <c r="F44" s="242"/>
      <c r="G44" s="243">
        <f>ROUND(E44*F44,2)</f>
        <v>0</v>
      </c>
      <c r="H44" s="242"/>
      <c r="I44" s="243">
        <f>ROUND(E44*H44,2)</f>
        <v>0</v>
      </c>
      <c r="J44" s="242"/>
      <c r="K44" s="243">
        <f>ROUND(E44*J44,2)</f>
        <v>0</v>
      </c>
      <c r="L44" s="243">
        <v>12</v>
      </c>
      <c r="M44" s="243">
        <f>G44*(1+L44/100)</f>
        <v>0</v>
      </c>
      <c r="N44" s="241">
        <v>0</v>
      </c>
      <c r="O44" s="241">
        <f>ROUND(E44*N44,2)</f>
        <v>0</v>
      </c>
      <c r="P44" s="241">
        <v>0</v>
      </c>
      <c r="Q44" s="241">
        <f>ROUND(E44*P44,2)</f>
        <v>0</v>
      </c>
      <c r="R44" s="243"/>
      <c r="S44" s="243" t="s">
        <v>175</v>
      </c>
      <c r="T44" s="244" t="s">
        <v>176</v>
      </c>
      <c r="U44" s="224">
        <v>0</v>
      </c>
      <c r="V44" s="224">
        <f>ROUND(E44*U44,2)</f>
        <v>0</v>
      </c>
      <c r="W44" s="224"/>
      <c r="X44" s="224" t="s">
        <v>156</v>
      </c>
      <c r="Y44" s="224" t="s">
        <v>157</v>
      </c>
      <c r="Z44" s="214"/>
      <c r="AA44" s="214"/>
      <c r="AB44" s="214"/>
      <c r="AC44" s="214"/>
      <c r="AD44" s="214"/>
      <c r="AE44" s="214"/>
      <c r="AF44" s="214"/>
      <c r="AG44" s="214" t="s">
        <v>158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1"/>
      <c r="B45" s="222"/>
      <c r="C45" s="253" t="s">
        <v>339</v>
      </c>
      <c r="D45" s="247"/>
      <c r="E45" s="247"/>
      <c r="F45" s="247"/>
      <c r="G45" s="247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4"/>
      <c r="AA45" s="214"/>
      <c r="AB45" s="214"/>
      <c r="AC45" s="214"/>
      <c r="AD45" s="214"/>
      <c r="AE45" s="214"/>
      <c r="AF45" s="214"/>
      <c r="AG45" s="214" t="s">
        <v>178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38">
        <v>23</v>
      </c>
      <c r="B46" s="239" t="s">
        <v>340</v>
      </c>
      <c r="C46" s="250" t="s">
        <v>341</v>
      </c>
      <c r="D46" s="240" t="s">
        <v>302</v>
      </c>
      <c r="E46" s="241">
        <v>7</v>
      </c>
      <c r="F46" s="242"/>
      <c r="G46" s="243">
        <f>ROUND(E46*F46,2)</f>
        <v>0</v>
      </c>
      <c r="H46" s="242"/>
      <c r="I46" s="243">
        <f>ROUND(E46*H46,2)</f>
        <v>0</v>
      </c>
      <c r="J46" s="242"/>
      <c r="K46" s="243">
        <f>ROUND(E46*J46,2)</f>
        <v>0</v>
      </c>
      <c r="L46" s="243">
        <v>12</v>
      </c>
      <c r="M46" s="243">
        <f>G46*(1+L46/100)</f>
        <v>0</v>
      </c>
      <c r="N46" s="241">
        <v>0</v>
      </c>
      <c r="O46" s="241">
        <f>ROUND(E46*N46,2)</f>
        <v>0</v>
      </c>
      <c r="P46" s="241">
        <v>0</v>
      </c>
      <c r="Q46" s="241">
        <f>ROUND(E46*P46,2)</f>
        <v>0</v>
      </c>
      <c r="R46" s="243"/>
      <c r="S46" s="243" t="s">
        <v>175</v>
      </c>
      <c r="T46" s="244" t="s">
        <v>176</v>
      </c>
      <c r="U46" s="224">
        <v>0</v>
      </c>
      <c r="V46" s="224">
        <f>ROUND(E46*U46,2)</f>
        <v>0</v>
      </c>
      <c r="W46" s="224"/>
      <c r="X46" s="224" t="s">
        <v>156</v>
      </c>
      <c r="Y46" s="224" t="s">
        <v>157</v>
      </c>
      <c r="Z46" s="214"/>
      <c r="AA46" s="214"/>
      <c r="AB46" s="214"/>
      <c r="AC46" s="214"/>
      <c r="AD46" s="214"/>
      <c r="AE46" s="214"/>
      <c r="AF46" s="214"/>
      <c r="AG46" s="214" t="s">
        <v>158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1"/>
      <c r="B47" s="222"/>
      <c r="C47" s="253" t="s">
        <v>342</v>
      </c>
      <c r="D47" s="247"/>
      <c r="E47" s="247"/>
      <c r="F47" s="247"/>
      <c r="G47" s="247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4"/>
      <c r="AA47" s="214"/>
      <c r="AB47" s="214"/>
      <c r="AC47" s="214"/>
      <c r="AD47" s="214"/>
      <c r="AE47" s="214"/>
      <c r="AF47" s="214"/>
      <c r="AG47" s="214" t="s">
        <v>178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1" x14ac:dyDescent="0.2">
      <c r="A48" s="238">
        <v>24</v>
      </c>
      <c r="B48" s="239" t="s">
        <v>343</v>
      </c>
      <c r="C48" s="250" t="s">
        <v>344</v>
      </c>
      <c r="D48" s="240" t="s">
        <v>166</v>
      </c>
      <c r="E48" s="241">
        <v>100</v>
      </c>
      <c r="F48" s="242"/>
      <c r="G48" s="243">
        <f>ROUND(E48*F48,2)</f>
        <v>0</v>
      </c>
      <c r="H48" s="242"/>
      <c r="I48" s="243">
        <f>ROUND(E48*H48,2)</f>
        <v>0</v>
      </c>
      <c r="J48" s="242"/>
      <c r="K48" s="243">
        <f>ROUND(E48*J48,2)</f>
        <v>0</v>
      </c>
      <c r="L48" s="243">
        <v>12</v>
      </c>
      <c r="M48" s="243">
        <f>G48*(1+L48/100)</f>
        <v>0</v>
      </c>
      <c r="N48" s="241">
        <v>0</v>
      </c>
      <c r="O48" s="241">
        <f>ROUND(E48*N48,2)</f>
        <v>0</v>
      </c>
      <c r="P48" s="241">
        <v>0</v>
      </c>
      <c r="Q48" s="241">
        <f>ROUND(E48*P48,2)</f>
        <v>0</v>
      </c>
      <c r="R48" s="243"/>
      <c r="S48" s="243" t="s">
        <v>175</v>
      </c>
      <c r="T48" s="244" t="s">
        <v>176</v>
      </c>
      <c r="U48" s="224">
        <v>0</v>
      </c>
      <c r="V48" s="224">
        <f>ROUND(E48*U48,2)</f>
        <v>0</v>
      </c>
      <c r="W48" s="224"/>
      <c r="X48" s="224" t="s">
        <v>156</v>
      </c>
      <c r="Y48" s="224" t="s">
        <v>157</v>
      </c>
      <c r="Z48" s="214"/>
      <c r="AA48" s="214"/>
      <c r="AB48" s="214"/>
      <c r="AC48" s="214"/>
      <c r="AD48" s="214"/>
      <c r="AE48" s="214"/>
      <c r="AF48" s="214"/>
      <c r="AG48" s="214" t="s">
        <v>158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1"/>
      <c r="B49" s="222"/>
      <c r="C49" s="253" t="s">
        <v>345</v>
      </c>
      <c r="D49" s="247"/>
      <c r="E49" s="247"/>
      <c r="F49" s="247"/>
      <c r="G49" s="247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4"/>
      <c r="AA49" s="214"/>
      <c r="AB49" s="214"/>
      <c r="AC49" s="214"/>
      <c r="AD49" s="214"/>
      <c r="AE49" s="214"/>
      <c r="AF49" s="214"/>
      <c r="AG49" s="214" t="s">
        <v>178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59">
        <v>25</v>
      </c>
      <c r="B50" s="260" t="s">
        <v>346</v>
      </c>
      <c r="C50" s="266" t="s">
        <v>347</v>
      </c>
      <c r="D50" s="261" t="s">
        <v>302</v>
      </c>
      <c r="E50" s="262">
        <v>100</v>
      </c>
      <c r="F50" s="263"/>
      <c r="G50" s="264">
        <f>ROUND(E50*F50,2)</f>
        <v>0</v>
      </c>
      <c r="H50" s="263"/>
      <c r="I50" s="264">
        <f>ROUND(E50*H50,2)</f>
        <v>0</v>
      </c>
      <c r="J50" s="263"/>
      <c r="K50" s="264">
        <f>ROUND(E50*J50,2)</f>
        <v>0</v>
      </c>
      <c r="L50" s="264">
        <v>12</v>
      </c>
      <c r="M50" s="264">
        <f>G50*(1+L50/100)</f>
        <v>0</v>
      </c>
      <c r="N50" s="262">
        <v>0</v>
      </c>
      <c r="O50" s="262">
        <f>ROUND(E50*N50,2)</f>
        <v>0</v>
      </c>
      <c r="P50" s="262">
        <v>0</v>
      </c>
      <c r="Q50" s="262">
        <f>ROUND(E50*P50,2)</f>
        <v>0</v>
      </c>
      <c r="R50" s="264"/>
      <c r="S50" s="264" t="s">
        <v>175</v>
      </c>
      <c r="T50" s="265" t="s">
        <v>176</v>
      </c>
      <c r="U50" s="224">
        <v>0</v>
      </c>
      <c r="V50" s="224">
        <f>ROUND(E50*U50,2)</f>
        <v>0</v>
      </c>
      <c r="W50" s="224"/>
      <c r="X50" s="224" t="s">
        <v>156</v>
      </c>
      <c r="Y50" s="224" t="s">
        <v>157</v>
      </c>
      <c r="Z50" s="214"/>
      <c r="AA50" s="214"/>
      <c r="AB50" s="214"/>
      <c r="AC50" s="214"/>
      <c r="AD50" s="214"/>
      <c r="AE50" s="214"/>
      <c r="AF50" s="214"/>
      <c r="AG50" s="214" t="s">
        <v>158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59">
        <v>26</v>
      </c>
      <c r="B51" s="260" t="s">
        <v>348</v>
      </c>
      <c r="C51" s="266" t="s">
        <v>349</v>
      </c>
      <c r="D51" s="261" t="s">
        <v>302</v>
      </c>
      <c r="E51" s="262">
        <v>100</v>
      </c>
      <c r="F51" s="263"/>
      <c r="G51" s="264">
        <f>ROUND(E51*F51,2)</f>
        <v>0</v>
      </c>
      <c r="H51" s="263"/>
      <c r="I51" s="264">
        <f>ROUND(E51*H51,2)</f>
        <v>0</v>
      </c>
      <c r="J51" s="263"/>
      <c r="K51" s="264">
        <f>ROUND(E51*J51,2)</f>
        <v>0</v>
      </c>
      <c r="L51" s="264">
        <v>12</v>
      </c>
      <c r="M51" s="264">
        <f>G51*(1+L51/100)</f>
        <v>0</v>
      </c>
      <c r="N51" s="262">
        <v>0</v>
      </c>
      <c r="O51" s="262">
        <f>ROUND(E51*N51,2)</f>
        <v>0</v>
      </c>
      <c r="P51" s="262">
        <v>0</v>
      </c>
      <c r="Q51" s="262">
        <f>ROUND(E51*P51,2)</f>
        <v>0</v>
      </c>
      <c r="R51" s="264"/>
      <c r="S51" s="264" t="s">
        <v>175</v>
      </c>
      <c r="T51" s="265" t="s">
        <v>176</v>
      </c>
      <c r="U51" s="224">
        <v>0</v>
      </c>
      <c r="V51" s="224">
        <f>ROUND(E51*U51,2)</f>
        <v>0</v>
      </c>
      <c r="W51" s="224"/>
      <c r="X51" s="224" t="s">
        <v>156</v>
      </c>
      <c r="Y51" s="224" t="s">
        <v>157</v>
      </c>
      <c r="Z51" s="214"/>
      <c r="AA51" s="214"/>
      <c r="AB51" s="214"/>
      <c r="AC51" s="214"/>
      <c r="AD51" s="214"/>
      <c r="AE51" s="214"/>
      <c r="AF51" s="214"/>
      <c r="AG51" s="214" t="s">
        <v>158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38">
        <v>27</v>
      </c>
      <c r="B52" s="239" t="s">
        <v>350</v>
      </c>
      <c r="C52" s="250" t="s">
        <v>351</v>
      </c>
      <c r="D52" s="240" t="s">
        <v>166</v>
      </c>
      <c r="E52" s="241">
        <v>25</v>
      </c>
      <c r="F52" s="242"/>
      <c r="G52" s="243">
        <f>ROUND(E52*F52,2)</f>
        <v>0</v>
      </c>
      <c r="H52" s="242"/>
      <c r="I52" s="243">
        <f>ROUND(E52*H52,2)</f>
        <v>0</v>
      </c>
      <c r="J52" s="242"/>
      <c r="K52" s="243">
        <f>ROUND(E52*J52,2)</f>
        <v>0</v>
      </c>
      <c r="L52" s="243">
        <v>12</v>
      </c>
      <c r="M52" s="243">
        <f>G52*(1+L52/100)</f>
        <v>0</v>
      </c>
      <c r="N52" s="241">
        <v>0</v>
      </c>
      <c r="O52" s="241">
        <f>ROUND(E52*N52,2)</f>
        <v>0</v>
      </c>
      <c r="P52" s="241">
        <v>0</v>
      </c>
      <c r="Q52" s="241">
        <f>ROUND(E52*P52,2)</f>
        <v>0</v>
      </c>
      <c r="R52" s="243"/>
      <c r="S52" s="243" t="s">
        <v>175</v>
      </c>
      <c r="T52" s="244" t="s">
        <v>176</v>
      </c>
      <c r="U52" s="224">
        <v>0</v>
      </c>
      <c r="V52" s="224">
        <f>ROUND(E52*U52,2)</f>
        <v>0</v>
      </c>
      <c r="W52" s="224"/>
      <c r="X52" s="224" t="s">
        <v>156</v>
      </c>
      <c r="Y52" s="224" t="s">
        <v>157</v>
      </c>
      <c r="Z52" s="214"/>
      <c r="AA52" s="214"/>
      <c r="AB52" s="214"/>
      <c r="AC52" s="214"/>
      <c r="AD52" s="214"/>
      <c r="AE52" s="214"/>
      <c r="AF52" s="214"/>
      <c r="AG52" s="214" t="s">
        <v>158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2" x14ac:dyDescent="0.2">
      <c r="A53" s="221"/>
      <c r="B53" s="222"/>
      <c r="C53" s="253" t="s">
        <v>352</v>
      </c>
      <c r="D53" s="247"/>
      <c r="E53" s="247"/>
      <c r="F53" s="247"/>
      <c r="G53" s="247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4"/>
      <c r="AA53" s="214"/>
      <c r="AB53" s="214"/>
      <c r="AC53" s="214"/>
      <c r="AD53" s="214"/>
      <c r="AE53" s="214"/>
      <c r="AF53" s="214"/>
      <c r="AG53" s="214" t="s">
        <v>178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38">
        <v>28</v>
      </c>
      <c r="B54" s="239" t="s">
        <v>353</v>
      </c>
      <c r="C54" s="250" t="s">
        <v>354</v>
      </c>
      <c r="D54" s="240" t="s">
        <v>170</v>
      </c>
      <c r="E54" s="241">
        <v>1</v>
      </c>
      <c r="F54" s="242"/>
      <c r="G54" s="243">
        <f>ROUND(E54*F54,2)</f>
        <v>0</v>
      </c>
      <c r="H54" s="242"/>
      <c r="I54" s="243">
        <f>ROUND(E54*H54,2)</f>
        <v>0</v>
      </c>
      <c r="J54" s="242"/>
      <c r="K54" s="243">
        <f>ROUND(E54*J54,2)</f>
        <v>0</v>
      </c>
      <c r="L54" s="243">
        <v>12</v>
      </c>
      <c r="M54" s="243">
        <f>G54*(1+L54/100)</f>
        <v>0</v>
      </c>
      <c r="N54" s="241">
        <v>0</v>
      </c>
      <c r="O54" s="241">
        <f>ROUND(E54*N54,2)</f>
        <v>0</v>
      </c>
      <c r="P54" s="241">
        <v>0</v>
      </c>
      <c r="Q54" s="241">
        <f>ROUND(E54*P54,2)</f>
        <v>0</v>
      </c>
      <c r="R54" s="243"/>
      <c r="S54" s="243" t="s">
        <v>175</v>
      </c>
      <c r="T54" s="244" t="s">
        <v>176</v>
      </c>
      <c r="U54" s="224">
        <v>0</v>
      </c>
      <c r="V54" s="224">
        <f>ROUND(E54*U54,2)</f>
        <v>0</v>
      </c>
      <c r="W54" s="224"/>
      <c r="X54" s="224" t="s">
        <v>156</v>
      </c>
      <c r="Y54" s="224" t="s">
        <v>157</v>
      </c>
      <c r="Z54" s="214"/>
      <c r="AA54" s="214"/>
      <c r="AB54" s="214"/>
      <c r="AC54" s="214"/>
      <c r="AD54" s="214"/>
      <c r="AE54" s="214"/>
      <c r="AF54" s="214"/>
      <c r="AG54" s="214" t="s">
        <v>158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2" x14ac:dyDescent="0.2">
      <c r="A55" s="221"/>
      <c r="B55" s="222"/>
      <c r="C55" s="253" t="s">
        <v>352</v>
      </c>
      <c r="D55" s="247"/>
      <c r="E55" s="247"/>
      <c r="F55" s="247"/>
      <c r="G55" s="247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4"/>
      <c r="AA55" s="214"/>
      <c r="AB55" s="214"/>
      <c r="AC55" s="214"/>
      <c r="AD55" s="214"/>
      <c r="AE55" s="214"/>
      <c r="AF55" s="214"/>
      <c r="AG55" s="214" t="s">
        <v>178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38">
        <v>29</v>
      </c>
      <c r="B56" s="239" t="s">
        <v>355</v>
      </c>
      <c r="C56" s="250" t="s">
        <v>356</v>
      </c>
      <c r="D56" s="240" t="s">
        <v>302</v>
      </c>
      <c r="E56" s="241">
        <v>10</v>
      </c>
      <c r="F56" s="242"/>
      <c r="G56" s="243">
        <f>ROUND(E56*F56,2)</f>
        <v>0</v>
      </c>
      <c r="H56" s="242"/>
      <c r="I56" s="243">
        <f>ROUND(E56*H56,2)</f>
        <v>0</v>
      </c>
      <c r="J56" s="242"/>
      <c r="K56" s="243">
        <f>ROUND(E56*J56,2)</f>
        <v>0</v>
      </c>
      <c r="L56" s="243">
        <v>12</v>
      </c>
      <c r="M56" s="243">
        <f>G56*(1+L56/100)</f>
        <v>0</v>
      </c>
      <c r="N56" s="241">
        <v>0</v>
      </c>
      <c r="O56" s="241">
        <f>ROUND(E56*N56,2)</f>
        <v>0</v>
      </c>
      <c r="P56" s="241">
        <v>0</v>
      </c>
      <c r="Q56" s="241">
        <f>ROUND(E56*P56,2)</f>
        <v>0</v>
      </c>
      <c r="R56" s="243"/>
      <c r="S56" s="243" t="s">
        <v>175</v>
      </c>
      <c r="T56" s="244" t="s">
        <v>176</v>
      </c>
      <c r="U56" s="224">
        <v>0</v>
      </c>
      <c r="V56" s="224">
        <f>ROUND(E56*U56,2)</f>
        <v>0</v>
      </c>
      <c r="W56" s="224"/>
      <c r="X56" s="224" t="s">
        <v>156</v>
      </c>
      <c r="Y56" s="224" t="s">
        <v>157</v>
      </c>
      <c r="Z56" s="214"/>
      <c r="AA56" s="214"/>
      <c r="AB56" s="214"/>
      <c r="AC56" s="214"/>
      <c r="AD56" s="214"/>
      <c r="AE56" s="214"/>
      <c r="AF56" s="214"/>
      <c r="AG56" s="214" t="s">
        <v>158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2" x14ac:dyDescent="0.2">
      <c r="A57" s="221"/>
      <c r="B57" s="222"/>
      <c r="C57" s="253" t="s">
        <v>357</v>
      </c>
      <c r="D57" s="247"/>
      <c r="E57" s="247"/>
      <c r="F57" s="247"/>
      <c r="G57" s="247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4"/>
      <c r="AA57" s="214"/>
      <c r="AB57" s="214"/>
      <c r="AC57" s="214"/>
      <c r="AD57" s="214"/>
      <c r="AE57" s="214"/>
      <c r="AF57" s="214"/>
      <c r="AG57" s="214" t="s">
        <v>178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3" x14ac:dyDescent="0.2">
      <c r="A58" s="221"/>
      <c r="B58" s="222"/>
      <c r="C58" s="254" t="s">
        <v>358</v>
      </c>
      <c r="D58" s="248"/>
      <c r="E58" s="248"/>
      <c r="F58" s="248"/>
      <c r="G58" s="248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4"/>
      <c r="AA58" s="214"/>
      <c r="AB58" s="214"/>
      <c r="AC58" s="214"/>
      <c r="AD58" s="214"/>
      <c r="AE58" s="214"/>
      <c r="AF58" s="214"/>
      <c r="AG58" s="214" t="s">
        <v>178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1" x14ac:dyDescent="0.2">
      <c r="A59" s="238">
        <v>30</v>
      </c>
      <c r="B59" s="239" t="s">
        <v>359</v>
      </c>
      <c r="C59" s="250" t="s">
        <v>360</v>
      </c>
      <c r="D59" s="240" t="s">
        <v>302</v>
      </c>
      <c r="E59" s="241">
        <v>4</v>
      </c>
      <c r="F59" s="242"/>
      <c r="G59" s="243">
        <f>ROUND(E59*F59,2)</f>
        <v>0</v>
      </c>
      <c r="H59" s="242"/>
      <c r="I59" s="243">
        <f>ROUND(E59*H59,2)</f>
        <v>0</v>
      </c>
      <c r="J59" s="242"/>
      <c r="K59" s="243">
        <f>ROUND(E59*J59,2)</f>
        <v>0</v>
      </c>
      <c r="L59" s="243">
        <v>12</v>
      </c>
      <c r="M59" s="243">
        <f>G59*(1+L59/100)</f>
        <v>0</v>
      </c>
      <c r="N59" s="241">
        <v>0</v>
      </c>
      <c r="O59" s="241">
        <f>ROUND(E59*N59,2)</f>
        <v>0</v>
      </c>
      <c r="P59" s="241">
        <v>0</v>
      </c>
      <c r="Q59" s="241">
        <f>ROUND(E59*P59,2)</f>
        <v>0</v>
      </c>
      <c r="R59" s="243"/>
      <c r="S59" s="243" t="s">
        <v>175</v>
      </c>
      <c r="T59" s="244" t="s">
        <v>176</v>
      </c>
      <c r="U59" s="224">
        <v>0</v>
      </c>
      <c r="V59" s="224">
        <f>ROUND(E59*U59,2)</f>
        <v>0</v>
      </c>
      <c r="W59" s="224"/>
      <c r="X59" s="224" t="s">
        <v>156</v>
      </c>
      <c r="Y59" s="224" t="s">
        <v>157</v>
      </c>
      <c r="Z59" s="214"/>
      <c r="AA59" s="214"/>
      <c r="AB59" s="214"/>
      <c r="AC59" s="214"/>
      <c r="AD59" s="214"/>
      <c r="AE59" s="214"/>
      <c r="AF59" s="214"/>
      <c r="AG59" s="214" t="s">
        <v>158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2" x14ac:dyDescent="0.2">
      <c r="A60" s="221"/>
      <c r="B60" s="222"/>
      <c r="C60" s="253" t="s">
        <v>357</v>
      </c>
      <c r="D60" s="247"/>
      <c r="E60" s="247"/>
      <c r="F60" s="247"/>
      <c r="G60" s="247"/>
      <c r="H60" s="224"/>
      <c r="I60" s="224"/>
      <c r="J60" s="224"/>
      <c r="K60" s="224"/>
      <c r="L60" s="224"/>
      <c r="M60" s="224"/>
      <c r="N60" s="223"/>
      <c r="O60" s="223"/>
      <c r="P60" s="223"/>
      <c r="Q60" s="223"/>
      <c r="R60" s="224"/>
      <c r="S60" s="224"/>
      <c r="T60" s="224"/>
      <c r="U60" s="224"/>
      <c r="V60" s="224"/>
      <c r="W60" s="224"/>
      <c r="X60" s="224"/>
      <c r="Y60" s="224"/>
      <c r="Z60" s="214"/>
      <c r="AA60" s="214"/>
      <c r="AB60" s="214"/>
      <c r="AC60" s="214"/>
      <c r="AD60" s="214"/>
      <c r="AE60" s="214"/>
      <c r="AF60" s="214"/>
      <c r="AG60" s="214" t="s">
        <v>178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1"/>
      <c r="B61" s="222"/>
      <c r="C61" s="254" t="s">
        <v>358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4"/>
      <c r="AA61" s="214"/>
      <c r="AB61" s="214"/>
      <c r="AC61" s="214"/>
      <c r="AD61" s="214"/>
      <c r="AE61" s="214"/>
      <c r="AF61" s="214"/>
      <c r="AG61" s="214" t="s">
        <v>178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1" x14ac:dyDescent="0.2">
      <c r="A62" s="238">
        <v>31</v>
      </c>
      <c r="B62" s="239" t="s">
        <v>361</v>
      </c>
      <c r="C62" s="250" t="s">
        <v>362</v>
      </c>
      <c r="D62" s="240" t="s">
        <v>166</v>
      </c>
      <c r="E62" s="241">
        <v>20</v>
      </c>
      <c r="F62" s="242"/>
      <c r="G62" s="243">
        <f>ROUND(E62*F62,2)</f>
        <v>0</v>
      </c>
      <c r="H62" s="242"/>
      <c r="I62" s="243">
        <f>ROUND(E62*H62,2)</f>
        <v>0</v>
      </c>
      <c r="J62" s="242"/>
      <c r="K62" s="243">
        <f>ROUND(E62*J62,2)</f>
        <v>0</v>
      </c>
      <c r="L62" s="243">
        <v>12</v>
      </c>
      <c r="M62" s="243">
        <f>G62*(1+L62/100)</f>
        <v>0</v>
      </c>
      <c r="N62" s="241">
        <v>0</v>
      </c>
      <c r="O62" s="241">
        <f>ROUND(E62*N62,2)</f>
        <v>0</v>
      </c>
      <c r="P62" s="241">
        <v>0</v>
      </c>
      <c r="Q62" s="241">
        <f>ROUND(E62*P62,2)</f>
        <v>0</v>
      </c>
      <c r="R62" s="243"/>
      <c r="S62" s="243" t="s">
        <v>175</v>
      </c>
      <c r="T62" s="244" t="s">
        <v>176</v>
      </c>
      <c r="U62" s="224">
        <v>0</v>
      </c>
      <c r="V62" s="224">
        <f>ROUND(E62*U62,2)</f>
        <v>0</v>
      </c>
      <c r="W62" s="224"/>
      <c r="X62" s="224" t="s">
        <v>156</v>
      </c>
      <c r="Y62" s="224" t="s">
        <v>157</v>
      </c>
      <c r="Z62" s="214"/>
      <c r="AA62" s="214"/>
      <c r="AB62" s="214"/>
      <c r="AC62" s="214"/>
      <c r="AD62" s="214"/>
      <c r="AE62" s="214"/>
      <c r="AF62" s="214"/>
      <c r="AG62" s="214" t="s">
        <v>158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2" x14ac:dyDescent="0.2">
      <c r="A63" s="221"/>
      <c r="B63" s="222"/>
      <c r="C63" s="253" t="s">
        <v>363</v>
      </c>
      <c r="D63" s="247"/>
      <c r="E63" s="247"/>
      <c r="F63" s="247"/>
      <c r="G63" s="247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4"/>
      <c r="AA63" s="214"/>
      <c r="AB63" s="214"/>
      <c r="AC63" s="214"/>
      <c r="AD63" s="214"/>
      <c r="AE63" s="214"/>
      <c r="AF63" s="214"/>
      <c r="AG63" s="214" t="s">
        <v>178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3" x14ac:dyDescent="0.2">
      <c r="A64" s="221"/>
      <c r="B64" s="222"/>
      <c r="C64" s="254" t="s">
        <v>364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4"/>
      <c r="AA64" s="214"/>
      <c r="AB64" s="214"/>
      <c r="AC64" s="214"/>
      <c r="AD64" s="214"/>
      <c r="AE64" s="214"/>
      <c r="AF64" s="214"/>
      <c r="AG64" s="214" t="s">
        <v>178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1" x14ac:dyDescent="0.2">
      <c r="A65" s="238">
        <v>32</v>
      </c>
      <c r="B65" s="239" t="s">
        <v>365</v>
      </c>
      <c r="C65" s="250" t="s">
        <v>362</v>
      </c>
      <c r="D65" s="240" t="s">
        <v>166</v>
      </c>
      <c r="E65" s="241">
        <v>25</v>
      </c>
      <c r="F65" s="242"/>
      <c r="G65" s="243">
        <f>ROUND(E65*F65,2)</f>
        <v>0</v>
      </c>
      <c r="H65" s="242"/>
      <c r="I65" s="243">
        <f>ROUND(E65*H65,2)</f>
        <v>0</v>
      </c>
      <c r="J65" s="242"/>
      <c r="K65" s="243">
        <f>ROUND(E65*J65,2)</f>
        <v>0</v>
      </c>
      <c r="L65" s="243">
        <v>12</v>
      </c>
      <c r="M65" s="243">
        <f>G65*(1+L65/100)</f>
        <v>0</v>
      </c>
      <c r="N65" s="241">
        <v>0</v>
      </c>
      <c r="O65" s="241">
        <f>ROUND(E65*N65,2)</f>
        <v>0</v>
      </c>
      <c r="P65" s="241">
        <v>0</v>
      </c>
      <c r="Q65" s="241">
        <f>ROUND(E65*P65,2)</f>
        <v>0</v>
      </c>
      <c r="R65" s="243"/>
      <c r="S65" s="243" t="s">
        <v>175</v>
      </c>
      <c r="T65" s="244" t="s">
        <v>176</v>
      </c>
      <c r="U65" s="224">
        <v>0</v>
      </c>
      <c r="V65" s="224">
        <f>ROUND(E65*U65,2)</f>
        <v>0</v>
      </c>
      <c r="W65" s="224"/>
      <c r="X65" s="224" t="s">
        <v>156</v>
      </c>
      <c r="Y65" s="224" t="s">
        <v>157</v>
      </c>
      <c r="Z65" s="214"/>
      <c r="AA65" s="214"/>
      <c r="AB65" s="214"/>
      <c r="AC65" s="214"/>
      <c r="AD65" s="214"/>
      <c r="AE65" s="214"/>
      <c r="AF65" s="214"/>
      <c r="AG65" s="214" t="s">
        <v>158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2" x14ac:dyDescent="0.2">
      <c r="A66" s="221"/>
      <c r="B66" s="222"/>
      <c r="C66" s="253" t="s">
        <v>366</v>
      </c>
      <c r="D66" s="247"/>
      <c r="E66" s="247"/>
      <c r="F66" s="247"/>
      <c r="G66" s="247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4"/>
      <c r="AA66" s="214"/>
      <c r="AB66" s="214"/>
      <c r="AC66" s="214"/>
      <c r="AD66" s="214"/>
      <c r="AE66" s="214"/>
      <c r="AF66" s="214"/>
      <c r="AG66" s="214" t="s">
        <v>178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1"/>
      <c r="B67" s="222"/>
      <c r="C67" s="254" t="s">
        <v>367</v>
      </c>
      <c r="D67" s="248"/>
      <c r="E67" s="248"/>
      <c r="F67" s="248"/>
      <c r="G67" s="248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4"/>
      <c r="AA67" s="214"/>
      <c r="AB67" s="214"/>
      <c r="AC67" s="214"/>
      <c r="AD67" s="214"/>
      <c r="AE67" s="214"/>
      <c r="AF67" s="214"/>
      <c r="AG67" s="214" t="s">
        <v>178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1" x14ac:dyDescent="0.2">
      <c r="A68" s="238">
        <v>33</v>
      </c>
      <c r="B68" s="239" t="s">
        <v>368</v>
      </c>
      <c r="C68" s="250" t="s">
        <v>369</v>
      </c>
      <c r="D68" s="240" t="s">
        <v>170</v>
      </c>
      <c r="E68" s="241">
        <v>10</v>
      </c>
      <c r="F68" s="242"/>
      <c r="G68" s="243">
        <f>ROUND(E68*F68,2)</f>
        <v>0</v>
      </c>
      <c r="H68" s="242"/>
      <c r="I68" s="243">
        <f>ROUND(E68*H68,2)</f>
        <v>0</v>
      </c>
      <c r="J68" s="242"/>
      <c r="K68" s="243">
        <f>ROUND(E68*J68,2)</f>
        <v>0</v>
      </c>
      <c r="L68" s="243">
        <v>12</v>
      </c>
      <c r="M68" s="243">
        <f>G68*(1+L68/100)</f>
        <v>0</v>
      </c>
      <c r="N68" s="241">
        <v>0</v>
      </c>
      <c r="O68" s="241">
        <f>ROUND(E68*N68,2)</f>
        <v>0</v>
      </c>
      <c r="P68" s="241">
        <v>0</v>
      </c>
      <c r="Q68" s="241">
        <f>ROUND(E68*P68,2)</f>
        <v>0</v>
      </c>
      <c r="R68" s="243"/>
      <c r="S68" s="243" t="s">
        <v>175</v>
      </c>
      <c r="T68" s="244" t="s">
        <v>176</v>
      </c>
      <c r="U68" s="224">
        <v>0</v>
      </c>
      <c r="V68" s="224">
        <f>ROUND(E68*U68,2)</f>
        <v>0</v>
      </c>
      <c r="W68" s="224"/>
      <c r="X68" s="224" t="s">
        <v>156</v>
      </c>
      <c r="Y68" s="224" t="s">
        <v>157</v>
      </c>
      <c r="Z68" s="214"/>
      <c r="AA68" s="214"/>
      <c r="AB68" s="214"/>
      <c r="AC68" s="214"/>
      <c r="AD68" s="214"/>
      <c r="AE68" s="214"/>
      <c r="AF68" s="214"/>
      <c r="AG68" s="214" t="s">
        <v>158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2" x14ac:dyDescent="0.2">
      <c r="A69" s="221"/>
      <c r="B69" s="222"/>
      <c r="C69" s="253" t="s">
        <v>370</v>
      </c>
      <c r="D69" s="247"/>
      <c r="E69" s="247"/>
      <c r="F69" s="247"/>
      <c r="G69" s="247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4"/>
      <c r="AA69" s="214"/>
      <c r="AB69" s="214"/>
      <c r="AC69" s="214"/>
      <c r="AD69" s="214"/>
      <c r="AE69" s="214"/>
      <c r="AF69" s="214"/>
      <c r="AG69" s="214" t="s">
        <v>178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1" x14ac:dyDescent="0.2">
      <c r="A70" s="238">
        <v>34</v>
      </c>
      <c r="B70" s="239" t="s">
        <v>371</v>
      </c>
      <c r="C70" s="250" t="s">
        <v>372</v>
      </c>
      <c r="D70" s="240" t="s">
        <v>170</v>
      </c>
      <c r="E70" s="241">
        <v>10</v>
      </c>
      <c r="F70" s="242"/>
      <c r="G70" s="243">
        <f>ROUND(E70*F70,2)</f>
        <v>0</v>
      </c>
      <c r="H70" s="242"/>
      <c r="I70" s="243">
        <f>ROUND(E70*H70,2)</f>
        <v>0</v>
      </c>
      <c r="J70" s="242"/>
      <c r="K70" s="243">
        <f>ROUND(E70*J70,2)</f>
        <v>0</v>
      </c>
      <c r="L70" s="243">
        <v>12</v>
      </c>
      <c r="M70" s="243">
        <f>G70*(1+L70/100)</f>
        <v>0</v>
      </c>
      <c r="N70" s="241">
        <v>0</v>
      </c>
      <c r="O70" s="241">
        <f>ROUND(E70*N70,2)</f>
        <v>0</v>
      </c>
      <c r="P70" s="241">
        <v>0</v>
      </c>
      <c r="Q70" s="241">
        <f>ROUND(E70*P70,2)</f>
        <v>0</v>
      </c>
      <c r="R70" s="243"/>
      <c r="S70" s="243" t="s">
        <v>175</v>
      </c>
      <c r="T70" s="244" t="s">
        <v>176</v>
      </c>
      <c r="U70" s="224">
        <v>0</v>
      </c>
      <c r="V70" s="224">
        <f>ROUND(E70*U70,2)</f>
        <v>0</v>
      </c>
      <c r="W70" s="224"/>
      <c r="X70" s="224" t="s">
        <v>156</v>
      </c>
      <c r="Y70" s="224" t="s">
        <v>157</v>
      </c>
      <c r="Z70" s="214"/>
      <c r="AA70" s="214"/>
      <c r="AB70" s="214"/>
      <c r="AC70" s="214"/>
      <c r="AD70" s="214"/>
      <c r="AE70" s="214"/>
      <c r="AF70" s="214"/>
      <c r="AG70" s="214" t="s">
        <v>158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1"/>
      <c r="B71" s="222"/>
      <c r="C71" s="253" t="s">
        <v>373</v>
      </c>
      <c r="D71" s="247"/>
      <c r="E71" s="247"/>
      <c r="F71" s="247"/>
      <c r="G71" s="247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4"/>
      <c r="AA71" s="214"/>
      <c r="AB71" s="214"/>
      <c r="AC71" s="214"/>
      <c r="AD71" s="214"/>
      <c r="AE71" s="214"/>
      <c r="AF71" s="214"/>
      <c r="AG71" s="214" t="s">
        <v>178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1" x14ac:dyDescent="0.2">
      <c r="A72" s="238">
        <v>35</v>
      </c>
      <c r="B72" s="239" t="s">
        <v>374</v>
      </c>
      <c r="C72" s="250" t="s">
        <v>375</v>
      </c>
      <c r="D72" s="240" t="s">
        <v>170</v>
      </c>
      <c r="E72" s="241">
        <v>10</v>
      </c>
      <c r="F72" s="242"/>
      <c r="G72" s="243">
        <f>ROUND(E72*F72,2)</f>
        <v>0</v>
      </c>
      <c r="H72" s="242"/>
      <c r="I72" s="243">
        <f>ROUND(E72*H72,2)</f>
        <v>0</v>
      </c>
      <c r="J72" s="242"/>
      <c r="K72" s="243">
        <f>ROUND(E72*J72,2)</f>
        <v>0</v>
      </c>
      <c r="L72" s="243">
        <v>12</v>
      </c>
      <c r="M72" s="243">
        <f>G72*(1+L72/100)</f>
        <v>0</v>
      </c>
      <c r="N72" s="241">
        <v>0</v>
      </c>
      <c r="O72" s="241">
        <f>ROUND(E72*N72,2)</f>
        <v>0</v>
      </c>
      <c r="P72" s="241">
        <v>0</v>
      </c>
      <c r="Q72" s="241">
        <f>ROUND(E72*P72,2)</f>
        <v>0</v>
      </c>
      <c r="R72" s="243"/>
      <c r="S72" s="243" t="s">
        <v>175</v>
      </c>
      <c r="T72" s="244" t="s">
        <v>176</v>
      </c>
      <c r="U72" s="224">
        <v>0</v>
      </c>
      <c r="V72" s="224">
        <f>ROUND(E72*U72,2)</f>
        <v>0</v>
      </c>
      <c r="W72" s="224"/>
      <c r="X72" s="224" t="s">
        <v>156</v>
      </c>
      <c r="Y72" s="224" t="s">
        <v>157</v>
      </c>
      <c r="Z72" s="214"/>
      <c r="AA72" s="214"/>
      <c r="AB72" s="214"/>
      <c r="AC72" s="214"/>
      <c r="AD72" s="214"/>
      <c r="AE72" s="214"/>
      <c r="AF72" s="214"/>
      <c r="AG72" s="214" t="s">
        <v>158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2" x14ac:dyDescent="0.2">
      <c r="A73" s="221"/>
      <c r="B73" s="222"/>
      <c r="C73" s="253" t="s">
        <v>376</v>
      </c>
      <c r="D73" s="247"/>
      <c r="E73" s="247"/>
      <c r="F73" s="247"/>
      <c r="G73" s="247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4"/>
      <c r="AA73" s="214"/>
      <c r="AB73" s="214"/>
      <c r="AC73" s="214"/>
      <c r="AD73" s="214"/>
      <c r="AE73" s="214"/>
      <c r="AF73" s="214"/>
      <c r="AG73" s="214" t="s">
        <v>178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3" x14ac:dyDescent="0.2">
      <c r="A74" s="221"/>
      <c r="B74" s="222"/>
      <c r="C74" s="254" t="s">
        <v>377</v>
      </c>
      <c r="D74" s="248"/>
      <c r="E74" s="248"/>
      <c r="F74" s="248"/>
      <c r="G74" s="248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4"/>
      <c r="AA74" s="214"/>
      <c r="AB74" s="214"/>
      <c r="AC74" s="214"/>
      <c r="AD74" s="214"/>
      <c r="AE74" s="214"/>
      <c r="AF74" s="214"/>
      <c r="AG74" s="214" t="s">
        <v>178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1" x14ac:dyDescent="0.2">
      <c r="A75" s="238">
        <v>36</v>
      </c>
      <c r="B75" s="239" t="s">
        <v>378</v>
      </c>
      <c r="C75" s="250" t="s">
        <v>379</v>
      </c>
      <c r="D75" s="240" t="s">
        <v>302</v>
      </c>
      <c r="E75" s="241">
        <v>7</v>
      </c>
      <c r="F75" s="242"/>
      <c r="G75" s="243">
        <f>ROUND(E75*F75,2)</f>
        <v>0</v>
      </c>
      <c r="H75" s="242"/>
      <c r="I75" s="243">
        <f>ROUND(E75*H75,2)</f>
        <v>0</v>
      </c>
      <c r="J75" s="242"/>
      <c r="K75" s="243">
        <f>ROUND(E75*J75,2)</f>
        <v>0</v>
      </c>
      <c r="L75" s="243">
        <v>12</v>
      </c>
      <c r="M75" s="243">
        <f>G75*(1+L75/100)</f>
        <v>0</v>
      </c>
      <c r="N75" s="241">
        <v>0</v>
      </c>
      <c r="O75" s="241">
        <f>ROUND(E75*N75,2)</f>
        <v>0</v>
      </c>
      <c r="P75" s="241">
        <v>0</v>
      </c>
      <c r="Q75" s="241">
        <f>ROUND(E75*P75,2)</f>
        <v>0</v>
      </c>
      <c r="R75" s="243"/>
      <c r="S75" s="243" t="s">
        <v>175</v>
      </c>
      <c r="T75" s="244" t="s">
        <v>176</v>
      </c>
      <c r="U75" s="224">
        <v>0</v>
      </c>
      <c r="V75" s="224">
        <f>ROUND(E75*U75,2)</f>
        <v>0</v>
      </c>
      <c r="W75" s="224"/>
      <c r="X75" s="224" t="s">
        <v>156</v>
      </c>
      <c r="Y75" s="224" t="s">
        <v>157</v>
      </c>
      <c r="Z75" s="214"/>
      <c r="AA75" s="214"/>
      <c r="AB75" s="214"/>
      <c r="AC75" s="214"/>
      <c r="AD75" s="214"/>
      <c r="AE75" s="214"/>
      <c r="AF75" s="214"/>
      <c r="AG75" s="214" t="s">
        <v>158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2" x14ac:dyDescent="0.2">
      <c r="A76" s="221"/>
      <c r="B76" s="222"/>
      <c r="C76" s="253" t="s">
        <v>380</v>
      </c>
      <c r="D76" s="247"/>
      <c r="E76" s="247"/>
      <c r="F76" s="247"/>
      <c r="G76" s="247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4"/>
      <c r="AA76" s="214"/>
      <c r="AB76" s="214"/>
      <c r="AC76" s="214"/>
      <c r="AD76" s="214"/>
      <c r="AE76" s="214"/>
      <c r="AF76" s="214"/>
      <c r="AG76" s="214" t="s">
        <v>178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1" x14ac:dyDescent="0.2">
      <c r="A77" s="259">
        <v>37</v>
      </c>
      <c r="B77" s="260" t="s">
        <v>381</v>
      </c>
      <c r="C77" s="266" t="s">
        <v>382</v>
      </c>
      <c r="D77" s="261" t="s">
        <v>302</v>
      </c>
      <c r="E77" s="262">
        <v>30</v>
      </c>
      <c r="F77" s="263"/>
      <c r="G77" s="264">
        <f>ROUND(E77*F77,2)</f>
        <v>0</v>
      </c>
      <c r="H77" s="263"/>
      <c r="I77" s="264">
        <f>ROUND(E77*H77,2)</f>
        <v>0</v>
      </c>
      <c r="J77" s="263"/>
      <c r="K77" s="264">
        <f>ROUND(E77*J77,2)</f>
        <v>0</v>
      </c>
      <c r="L77" s="264">
        <v>12</v>
      </c>
      <c r="M77" s="264">
        <f>G77*(1+L77/100)</f>
        <v>0</v>
      </c>
      <c r="N77" s="262">
        <v>0</v>
      </c>
      <c r="O77" s="262">
        <f>ROUND(E77*N77,2)</f>
        <v>0</v>
      </c>
      <c r="P77" s="262">
        <v>0</v>
      </c>
      <c r="Q77" s="262">
        <f>ROUND(E77*P77,2)</f>
        <v>0</v>
      </c>
      <c r="R77" s="264"/>
      <c r="S77" s="264" t="s">
        <v>175</v>
      </c>
      <c r="T77" s="265" t="s">
        <v>176</v>
      </c>
      <c r="U77" s="224">
        <v>0</v>
      </c>
      <c r="V77" s="224">
        <f>ROUND(E77*U77,2)</f>
        <v>0</v>
      </c>
      <c r="W77" s="224"/>
      <c r="X77" s="224" t="s">
        <v>156</v>
      </c>
      <c r="Y77" s="224" t="s">
        <v>157</v>
      </c>
      <c r="Z77" s="214"/>
      <c r="AA77" s="214"/>
      <c r="AB77" s="214"/>
      <c r="AC77" s="214"/>
      <c r="AD77" s="214"/>
      <c r="AE77" s="214"/>
      <c r="AF77" s="214"/>
      <c r="AG77" s="214" t="s">
        <v>158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59">
        <v>38</v>
      </c>
      <c r="B78" s="260" t="s">
        <v>383</v>
      </c>
      <c r="C78" s="266" t="s">
        <v>384</v>
      </c>
      <c r="D78" s="261" t="s">
        <v>302</v>
      </c>
      <c r="E78" s="262">
        <v>6</v>
      </c>
      <c r="F78" s="263"/>
      <c r="G78" s="264">
        <f>ROUND(E78*F78,2)</f>
        <v>0</v>
      </c>
      <c r="H78" s="263"/>
      <c r="I78" s="264">
        <f>ROUND(E78*H78,2)</f>
        <v>0</v>
      </c>
      <c r="J78" s="263"/>
      <c r="K78" s="264">
        <f>ROUND(E78*J78,2)</f>
        <v>0</v>
      </c>
      <c r="L78" s="264">
        <v>12</v>
      </c>
      <c r="M78" s="264">
        <f>G78*(1+L78/100)</f>
        <v>0</v>
      </c>
      <c r="N78" s="262">
        <v>0</v>
      </c>
      <c r="O78" s="262">
        <f>ROUND(E78*N78,2)</f>
        <v>0</v>
      </c>
      <c r="P78" s="262">
        <v>0</v>
      </c>
      <c r="Q78" s="262">
        <f>ROUND(E78*P78,2)</f>
        <v>0</v>
      </c>
      <c r="R78" s="264"/>
      <c r="S78" s="264" t="s">
        <v>175</v>
      </c>
      <c r="T78" s="265" t="s">
        <v>176</v>
      </c>
      <c r="U78" s="224">
        <v>0</v>
      </c>
      <c r="V78" s="224">
        <f>ROUND(E78*U78,2)</f>
        <v>0</v>
      </c>
      <c r="W78" s="224"/>
      <c r="X78" s="224" t="s">
        <v>156</v>
      </c>
      <c r="Y78" s="224" t="s">
        <v>157</v>
      </c>
      <c r="Z78" s="214"/>
      <c r="AA78" s="214"/>
      <c r="AB78" s="214"/>
      <c r="AC78" s="214"/>
      <c r="AD78" s="214"/>
      <c r="AE78" s="214"/>
      <c r="AF78" s="214"/>
      <c r="AG78" s="214" t="s">
        <v>158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38">
        <v>39</v>
      </c>
      <c r="B79" s="239" t="s">
        <v>385</v>
      </c>
      <c r="C79" s="250" t="s">
        <v>386</v>
      </c>
      <c r="D79" s="240" t="s">
        <v>302</v>
      </c>
      <c r="E79" s="241">
        <v>26</v>
      </c>
      <c r="F79" s="242"/>
      <c r="G79" s="243">
        <f>ROUND(E79*F79,2)</f>
        <v>0</v>
      </c>
      <c r="H79" s="242"/>
      <c r="I79" s="243">
        <f>ROUND(E79*H79,2)</f>
        <v>0</v>
      </c>
      <c r="J79" s="242"/>
      <c r="K79" s="243">
        <f>ROUND(E79*J79,2)</f>
        <v>0</v>
      </c>
      <c r="L79" s="243">
        <v>12</v>
      </c>
      <c r="M79" s="243">
        <f>G79*(1+L79/100)</f>
        <v>0</v>
      </c>
      <c r="N79" s="241">
        <v>0</v>
      </c>
      <c r="O79" s="241">
        <f>ROUND(E79*N79,2)</f>
        <v>0</v>
      </c>
      <c r="P79" s="241">
        <v>0</v>
      </c>
      <c r="Q79" s="241">
        <f>ROUND(E79*P79,2)</f>
        <v>0</v>
      </c>
      <c r="R79" s="243"/>
      <c r="S79" s="243" t="s">
        <v>175</v>
      </c>
      <c r="T79" s="244" t="s">
        <v>176</v>
      </c>
      <c r="U79" s="224">
        <v>0</v>
      </c>
      <c r="V79" s="224">
        <f>ROUND(E79*U79,2)</f>
        <v>0</v>
      </c>
      <c r="W79" s="224"/>
      <c r="X79" s="224" t="s">
        <v>156</v>
      </c>
      <c r="Y79" s="224" t="s">
        <v>157</v>
      </c>
      <c r="Z79" s="214"/>
      <c r="AA79" s="214"/>
      <c r="AB79" s="214"/>
      <c r="AC79" s="214"/>
      <c r="AD79" s="214"/>
      <c r="AE79" s="214"/>
      <c r="AF79" s="214"/>
      <c r="AG79" s="214" t="s">
        <v>158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2" x14ac:dyDescent="0.2">
      <c r="A80" s="221"/>
      <c r="B80" s="222"/>
      <c r="C80" s="253" t="s">
        <v>387</v>
      </c>
      <c r="D80" s="247"/>
      <c r="E80" s="247"/>
      <c r="F80" s="247"/>
      <c r="G80" s="247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4"/>
      <c r="AA80" s="214"/>
      <c r="AB80" s="214"/>
      <c r="AC80" s="214"/>
      <c r="AD80" s="214"/>
      <c r="AE80" s="214"/>
      <c r="AF80" s="214"/>
      <c r="AG80" s="214" t="s">
        <v>178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38">
        <v>40</v>
      </c>
      <c r="B81" s="239" t="s">
        <v>388</v>
      </c>
      <c r="C81" s="250" t="s">
        <v>389</v>
      </c>
      <c r="D81" s="240" t="s">
        <v>170</v>
      </c>
      <c r="E81" s="241">
        <v>30</v>
      </c>
      <c r="F81" s="242"/>
      <c r="G81" s="243">
        <f>ROUND(E81*F81,2)</f>
        <v>0</v>
      </c>
      <c r="H81" s="242"/>
      <c r="I81" s="243">
        <f>ROUND(E81*H81,2)</f>
        <v>0</v>
      </c>
      <c r="J81" s="242"/>
      <c r="K81" s="243">
        <f>ROUND(E81*J81,2)</f>
        <v>0</v>
      </c>
      <c r="L81" s="243">
        <v>12</v>
      </c>
      <c r="M81" s="243">
        <f>G81*(1+L81/100)</f>
        <v>0</v>
      </c>
      <c r="N81" s="241">
        <v>0</v>
      </c>
      <c r="O81" s="241">
        <f>ROUND(E81*N81,2)</f>
        <v>0</v>
      </c>
      <c r="P81" s="241">
        <v>0</v>
      </c>
      <c r="Q81" s="241">
        <f>ROUND(E81*P81,2)</f>
        <v>0</v>
      </c>
      <c r="R81" s="243"/>
      <c r="S81" s="243" t="s">
        <v>175</v>
      </c>
      <c r="T81" s="244" t="s">
        <v>176</v>
      </c>
      <c r="U81" s="224">
        <v>0</v>
      </c>
      <c r="V81" s="224">
        <f>ROUND(E81*U81,2)</f>
        <v>0</v>
      </c>
      <c r="W81" s="224"/>
      <c r="X81" s="224" t="s">
        <v>156</v>
      </c>
      <c r="Y81" s="224" t="s">
        <v>157</v>
      </c>
      <c r="Z81" s="214"/>
      <c r="AA81" s="214"/>
      <c r="AB81" s="214"/>
      <c r="AC81" s="214"/>
      <c r="AD81" s="214"/>
      <c r="AE81" s="214"/>
      <c r="AF81" s="214"/>
      <c r="AG81" s="214" t="s">
        <v>158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1"/>
      <c r="B82" s="222"/>
      <c r="C82" s="253" t="s">
        <v>390</v>
      </c>
      <c r="D82" s="247"/>
      <c r="E82" s="247"/>
      <c r="F82" s="247"/>
      <c r="G82" s="247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4"/>
      <c r="AA82" s="214"/>
      <c r="AB82" s="214"/>
      <c r="AC82" s="214"/>
      <c r="AD82" s="214"/>
      <c r="AE82" s="214"/>
      <c r="AF82" s="214"/>
      <c r="AG82" s="214" t="s">
        <v>178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38">
        <v>41</v>
      </c>
      <c r="B83" s="239" t="s">
        <v>391</v>
      </c>
      <c r="C83" s="250" t="s">
        <v>392</v>
      </c>
      <c r="D83" s="240" t="s">
        <v>288</v>
      </c>
      <c r="E83" s="241">
        <v>2</v>
      </c>
      <c r="F83" s="242"/>
      <c r="G83" s="243">
        <f>ROUND(E83*F83,2)</f>
        <v>0</v>
      </c>
      <c r="H83" s="242"/>
      <c r="I83" s="243">
        <f>ROUND(E83*H83,2)</f>
        <v>0</v>
      </c>
      <c r="J83" s="242"/>
      <c r="K83" s="243">
        <f>ROUND(E83*J83,2)</f>
        <v>0</v>
      </c>
      <c r="L83" s="243">
        <v>12</v>
      </c>
      <c r="M83" s="243">
        <f>G83*(1+L83/100)</f>
        <v>0</v>
      </c>
      <c r="N83" s="241">
        <v>0</v>
      </c>
      <c r="O83" s="241">
        <f>ROUND(E83*N83,2)</f>
        <v>0</v>
      </c>
      <c r="P83" s="241">
        <v>0</v>
      </c>
      <c r="Q83" s="241">
        <f>ROUND(E83*P83,2)</f>
        <v>0</v>
      </c>
      <c r="R83" s="243"/>
      <c r="S83" s="243" t="s">
        <v>175</v>
      </c>
      <c r="T83" s="244" t="s">
        <v>176</v>
      </c>
      <c r="U83" s="224">
        <v>0</v>
      </c>
      <c r="V83" s="224">
        <f>ROUND(E83*U83,2)</f>
        <v>0</v>
      </c>
      <c r="W83" s="224"/>
      <c r="X83" s="224" t="s">
        <v>156</v>
      </c>
      <c r="Y83" s="224" t="s">
        <v>157</v>
      </c>
      <c r="Z83" s="214"/>
      <c r="AA83" s="214"/>
      <c r="AB83" s="214"/>
      <c r="AC83" s="214"/>
      <c r="AD83" s="214"/>
      <c r="AE83" s="214"/>
      <c r="AF83" s="214"/>
      <c r="AG83" s="214" t="s">
        <v>158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1"/>
      <c r="B84" s="222"/>
      <c r="C84" s="253" t="s">
        <v>289</v>
      </c>
      <c r="D84" s="247"/>
      <c r="E84" s="247"/>
      <c r="F84" s="247"/>
      <c r="G84" s="247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4"/>
      <c r="AA84" s="214"/>
      <c r="AB84" s="214"/>
      <c r="AC84" s="214"/>
      <c r="AD84" s="214"/>
      <c r="AE84" s="214"/>
      <c r="AF84" s="214"/>
      <c r="AG84" s="214" t="s">
        <v>178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38">
        <v>42</v>
      </c>
      <c r="B85" s="239" t="s">
        <v>393</v>
      </c>
      <c r="C85" s="250" t="s">
        <v>394</v>
      </c>
      <c r="D85" s="240" t="s">
        <v>288</v>
      </c>
      <c r="E85" s="241">
        <v>2</v>
      </c>
      <c r="F85" s="242"/>
      <c r="G85" s="243">
        <f>ROUND(E85*F85,2)</f>
        <v>0</v>
      </c>
      <c r="H85" s="242"/>
      <c r="I85" s="243">
        <f>ROUND(E85*H85,2)</f>
        <v>0</v>
      </c>
      <c r="J85" s="242"/>
      <c r="K85" s="243">
        <f>ROUND(E85*J85,2)</f>
        <v>0</v>
      </c>
      <c r="L85" s="243">
        <v>12</v>
      </c>
      <c r="M85" s="243">
        <f>G85*(1+L85/100)</f>
        <v>0</v>
      </c>
      <c r="N85" s="241">
        <v>0</v>
      </c>
      <c r="O85" s="241">
        <f>ROUND(E85*N85,2)</f>
        <v>0</v>
      </c>
      <c r="P85" s="241">
        <v>0</v>
      </c>
      <c r="Q85" s="241">
        <f>ROUND(E85*P85,2)</f>
        <v>0</v>
      </c>
      <c r="R85" s="243"/>
      <c r="S85" s="243" t="s">
        <v>175</v>
      </c>
      <c r="T85" s="244" t="s">
        <v>176</v>
      </c>
      <c r="U85" s="224">
        <v>0</v>
      </c>
      <c r="V85" s="224">
        <f>ROUND(E85*U85,2)</f>
        <v>0</v>
      </c>
      <c r="W85" s="224"/>
      <c r="X85" s="224" t="s">
        <v>156</v>
      </c>
      <c r="Y85" s="224" t="s">
        <v>157</v>
      </c>
      <c r="Z85" s="214"/>
      <c r="AA85" s="214"/>
      <c r="AB85" s="214"/>
      <c r="AC85" s="214"/>
      <c r="AD85" s="214"/>
      <c r="AE85" s="214"/>
      <c r="AF85" s="214"/>
      <c r="AG85" s="214" t="s">
        <v>158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1"/>
      <c r="B86" s="222"/>
      <c r="C86" s="253" t="s">
        <v>289</v>
      </c>
      <c r="D86" s="247"/>
      <c r="E86" s="247"/>
      <c r="F86" s="247"/>
      <c r="G86" s="247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4"/>
      <c r="AA86" s="214"/>
      <c r="AB86" s="214"/>
      <c r="AC86" s="214"/>
      <c r="AD86" s="214"/>
      <c r="AE86" s="214"/>
      <c r="AF86" s="214"/>
      <c r="AG86" s="214" t="s">
        <v>178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38">
        <v>43</v>
      </c>
      <c r="B87" s="239" t="s">
        <v>395</v>
      </c>
      <c r="C87" s="250" t="s">
        <v>396</v>
      </c>
      <c r="D87" s="240" t="s">
        <v>288</v>
      </c>
      <c r="E87" s="241">
        <v>10</v>
      </c>
      <c r="F87" s="242"/>
      <c r="G87" s="243">
        <f>ROUND(E87*F87,2)</f>
        <v>0</v>
      </c>
      <c r="H87" s="242"/>
      <c r="I87" s="243">
        <f>ROUND(E87*H87,2)</f>
        <v>0</v>
      </c>
      <c r="J87" s="242"/>
      <c r="K87" s="243">
        <f>ROUND(E87*J87,2)</f>
        <v>0</v>
      </c>
      <c r="L87" s="243">
        <v>12</v>
      </c>
      <c r="M87" s="243">
        <f>G87*(1+L87/100)</f>
        <v>0</v>
      </c>
      <c r="N87" s="241">
        <v>0</v>
      </c>
      <c r="O87" s="241">
        <f>ROUND(E87*N87,2)</f>
        <v>0</v>
      </c>
      <c r="P87" s="241">
        <v>0</v>
      </c>
      <c r="Q87" s="241">
        <f>ROUND(E87*P87,2)</f>
        <v>0</v>
      </c>
      <c r="R87" s="243"/>
      <c r="S87" s="243" t="s">
        <v>175</v>
      </c>
      <c r="T87" s="244" t="s">
        <v>176</v>
      </c>
      <c r="U87" s="224">
        <v>0</v>
      </c>
      <c r="V87" s="224">
        <f>ROUND(E87*U87,2)</f>
        <v>0</v>
      </c>
      <c r="W87" s="224"/>
      <c r="X87" s="224" t="s">
        <v>156</v>
      </c>
      <c r="Y87" s="224" t="s">
        <v>157</v>
      </c>
      <c r="Z87" s="214"/>
      <c r="AA87" s="214"/>
      <c r="AB87" s="214"/>
      <c r="AC87" s="214"/>
      <c r="AD87" s="214"/>
      <c r="AE87" s="214"/>
      <c r="AF87" s="214"/>
      <c r="AG87" s="214" t="s">
        <v>158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2" x14ac:dyDescent="0.2">
      <c r="A88" s="221"/>
      <c r="B88" s="222"/>
      <c r="C88" s="253" t="s">
        <v>289</v>
      </c>
      <c r="D88" s="247"/>
      <c r="E88" s="247"/>
      <c r="F88" s="247"/>
      <c r="G88" s="247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4"/>
      <c r="AA88" s="214"/>
      <c r="AB88" s="214"/>
      <c r="AC88" s="214"/>
      <c r="AD88" s="214"/>
      <c r="AE88" s="214"/>
      <c r="AF88" s="214"/>
      <c r="AG88" s="214" t="s">
        <v>178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38">
        <v>44</v>
      </c>
      <c r="B89" s="239" t="s">
        <v>397</v>
      </c>
      <c r="C89" s="250" t="s">
        <v>398</v>
      </c>
      <c r="D89" s="240" t="s">
        <v>321</v>
      </c>
      <c r="E89" s="241">
        <v>1</v>
      </c>
      <c r="F89" s="242"/>
      <c r="G89" s="243">
        <f>ROUND(E89*F89,2)</f>
        <v>0</v>
      </c>
      <c r="H89" s="242"/>
      <c r="I89" s="243">
        <f>ROUND(E89*H89,2)</f>
        <v>0</v>
      </c>
      <c r="J89" s="242"/>
      <c r="K89" s="243">
        <f>ROUND(E89*J89,2)</f>
        <v>0</v>
      </c>
      <c r="L89" s="243">
        <v>12</v>
      </c>
      <c r="M89" s="243">
        <f>G89*(1+L89/100)</f>
        <v>0</v>
      </c>
      <c r="N89" s="241">
        <v>0</v>
      </c>
      <c r="O89" s="241">
        <f>ROUND(E89*N89,2)</f>
        <v>0</v>
      </c>
      <c r="P89" s="241">
        <v>0</v>
      </c>
      <c r="Q89" s="241">
        <f>ROUND(E89*P89,2)</f>
        <v>0</v>
      </c>
      <c r="R89" s="243"/>
      <c r="S89" s="243" t="s">
        <v>175</v>
      </c>
      <c r="T89" s="244" t="s">
        <v>176</v>
      </c>
      <c r="U89" s="224">
        <v>0</v>
      </c>
      <c r="V89" s="224">
        <f>ROUND(E89*U89,2)</f>
        <v>0</v>
      </c>
      <c r="W89" s="224"/>
      <c r="X89" s="224" t="s">
        <v>156</v>
      </c>
      <c r="Y89" s="224" t="s">
        <v>157</v>
      </c>
      <c r="Z89" s="214"/>
      <c r="AA89" s="214"/>
      <c r="AB89" s="214"/>
      <c r="AC89" s="214"/>
      <c r="AD89" s="214"/>
      <c r="AE89" s="214"/>
      <c r="AF89" s="214"/>
      <c r="AG89" s="214" t="s">
        <v>158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1"/>
      <c r="B90" s="222"/>
      <c r="C90" s="253" t="s">
        <v>289</v>
      </c>
      <c r="D90" s="247"/>
      <c r="E90" s="247"/>
      <c r="F90" s="247"/>
      <c r="G90" s="247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4"/>
      <c r="AA90" s="214"/>
      <c r="AB90" s="214"/>
      <c r="AC90" s="214"/>
      <c r="AD90" s="214"/>
      <c r="AE90" s="214"/>
      <c r="AF90" s="214"/>
      <c r="AG90" s="214" t="s">
        <v>178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38">
        <v>45</v>
      </c>
      <c r="B91" s="239" t="s">
        <v>399</v>
      </c>
      <c r="C91" s="250" t="s">
        <v>400</v>
      </c>
      <c r="D91" s="240" t="s">
        <v>288</v>
      </c>
      <c r="E91" s="241">
        <v>6</v>
      </c>
      <c r="F91" s="242"/>
      <c r="G91" s="243">
        <f>ROUND(E91*F91,2)</f>
        <v>0</v>
      </c>
      <c r="H91" s="242"/>
      <c r="I91" s="243">
        <f>ROUND(E91*H91,2)</f>
        <v>0</v>
      </c>
      <c r="J91" s="242"/>
      <c r="K91" s="243">
        <f>ROUND(E91*J91,2)</f>
        <v>0</v>
      </c>
      <c r="L91" s="243">
        <v>12</v>
      </c>
      <c r="M91" s="243">
        <f>G91*(1+L91/100)</f>
        <v>0</v>
      </c>
      <c r="N91" s="241">
        <v>0</v>
      </c>
      <c r="O91" s="241">
        <f>ROUND(E91*N91,2)</f>
        <v>0</v>
      </c>
      <c r="P91" s="241">
        <v>0</v>
      </c>
      <c r="Q91" s="241">
        <f>ROUND(E91*P91,2)</f>
        <v>0</v>
      </c>
      <c r="R91" s="243"/>
      <c r="S91" s="243" t="s">
        <v>175</v>
      </c>
      <c r="T91" s="244" t="s">
        <v>176</v>
      </c>
      <c r="U91" s="224">
        <v>0</v>
      </c>
      <c r="V91" s="224">
        <f>ROUND(E91*U91,2)</f>
        <v>0</v>
      </c>
      <c r="W91" s="224"/>
      <c r="X91" s="224" t="s">
        <v>156</v>
      </c>
      <c r="Y91" s="224" t="s">
        <v>157</v>
      </c>
      <c r="Z91" s="214"/>
      <c r="AA91" s="214"/>
      <c r="AB91" s="214"/>
      <c r="AC91" s="214"/>
      <c r="AD91" s="214"/>
      <c r="AE91" s="214"/>
      <c r="AF91" s="214"/>
      <c r="AG91" s="214" t="s">
        <v>158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1"/>
      <c r="B92" s="222"/>
      <c r="C92" s="253" t="s">
        <v>401</v>
      </c>
      <c r="D92" s="247"/>
      <c r="E92" s="247"/>
      <c r="F92" s="247"/>
      <c r="G92" s="247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4"/>
      <c r="AA92" s="214"/>
      <c r="AB92" s="214"/>
      <c r="AC92" s="214"/>
      <c r="AD92" s="214"/>
      <c r="AE92" s="214"/>
      <c r="AF92" s="214"/>
      <c r="AG92" s="214" t="s">
        <v>178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3" x14ac:dyDescent="0.2">
      <c r="A93" s="221"/>
      <c r="B93" s="222"/>
      <c r="C93" s="254" t="s">
        <v>402</v>
      </c>
      <c r="D93" s="248"/>
      <c r="E93" s="248"/>
      <c r="F93" s="248"/>
      <c r="G93" s="248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4"/>
      <c r="AA93" s="214"/>
      <c r="AB93" s="214"/>
      <c r="AC93" s="214"/>
      <c r="AD93" s="214"/>
      <c r="AE93" s="214"/>
      <c r="AF93" s="214"/>
      <c r="AG93" s="214" t="s">
        <v>178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38">
        <v>46</v>
      </c>
      <c r="B94" s="239" t="s">
        <v>403</v>
      </c>
      <c r="C94" s="250" t="s">
        <v>404</v>
      </c>
      <c r="D94" s="240" t="s">
        <v>288</v>
      </c>
      <c r="E94" s="241">
        <v>10</v>
      </c>
      <c r="F94" s="242"/>
      <c r="G94" s="243">
        <f>ROUND(E94*F94,2)</f>
        <v>0</v>
      </c>
      <c r="H94" s="242"/>
      <c r="I94" s="243">
        <f>ROUND(E94*H94,2)</f>
        <v>0</v>
      </c>
      <c r="J94" s="242"/>
      <c r="K94" s="243">
        <f>ROUND(E94*J94,2)</f>
        <v>0</v>
      </c>
      <c r="L94" s="243">
        <v>12</v>
      </c>
      <c r="M94" s="243">
        <f>G94*(1+L94/100)</f>
        <v>0</v>
      </c>
      <c r="N94" s="241">
        <v>0</v>
      </c>
      <c r="O94" s="241">
        <f>ROUND(E94*N94,2)</f>
        <v>0</v>
      </c>
      <c r="P94" s="241">
        <v>0</v>
      </c>
      <c r="Q94" s="241">
        <f>ROUND(E94*P94,2)</f>
        <v>0</v>
      </c>
      <c r="R94" s="243"/>
      <c r="S94" s="243" t="s">
        <v>175</v>
      </c>
      <c r="T94" s="244" t="s">
        <v>176</v>
      </c>
      <c r="U94" s="224">
        <v>0</v>
      </c>
      <c r="V94" s="224">
        <f>ROUND(E94*U94,2)</f>
        <v>0</v>
      </c>
      <c r="W94" s="224"/>
      <c r="X94" s="224" t="s">
        <v>156</v>
      </c>
      <c r="Y94" s="224" t="s">
        <v>157</v>
      </c>
      <c r="Z94" s="214"/>
      <c r="AA94" s="214"/>
      <c r="AB94" s="214"/>
      <c r="AC94" s="214"/>
      <c r="AD94" s="214"/>
      <c r="AE94" s="214"/>
      <c r="AF94" s="214"/>
      <c r="AG94" s="214" t="s">
        <v>158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2" x14ac:dyDescent="0.2">
      <c r="A95" s="221"/>
      <c r="B95" s="222"/>
      <c r="C95" s="253" t="s">
        <v>401</v>
      </c>
      <c r="D95" s="247"/>
      <c r="E95" s="247"/>
      <c r="F95" s="247"/>
      <c r="G95" s="247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4"/>
      <c r="AA95" s="214"/>
      <c r="AB95" s="214"/>
      <c r="AC95" s="214"/>
      <c r="AD95" s="214"/>
      <c r="AE95" s="214"/>
      <c r="AF95" s="214"/>
      <c r="AG95" s="214" t="s">
        <v>178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3" x14ac:dyDescent="0.2">
      <c r="A96" s="221"/>
      <c r="B96" s="222"/>
      <c r="C96" s="254" t="s">
        <v>402</v>
      </c>
      <c r="D96" s="248"/>
      <c r="E96" s="248"/>
      <c r="F96" s="248"/>
      <c r="G96" s="248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4"/>
      <c r="AA96" s="214"/>
      <c r="AB96" s="214"/>
      <c r="AC96" s="214"/>
      <c r="AD96" s="214"/>
      <c r="AE96" s="214"/>
      <c r="AF96" s="214"/>
      <c r="AG96" s="214" t="s">
        <v>178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1" x14ac:dyDescent="0.2">
      <c r="A97" s="259">
        <v>47</v>
      </c>
      <c r="B97" s="260" t="s">
        <v>104</v>
      </c>
      <c r="C97" s="266" t="s">
        <v>405</v>
      </c>
      <c r="D97" s="261" t="s">
        <v>406</v>
      </c>
      <c r="E97" s="262">
        <v>1</v>
      </c>
      <c r="F97" s="263"/>
      <c r="G97" s="264">
        <f>ROUND(E97*F97,2)</f>
        <v>0</v>
      </c>
      <c r="H97" s="263"/>
      <c r="I97" s="264">
        <f>ROUND(E97*H97,2)</f>
        <v>0</v>
      </c>
      <c r="J97" s="263"/>
      <c r="K97" s="264">
        <f>ROUND(E97*J97,2)</f>
        <v>0</v>
      </c>
      <c r="L97" s="264">
        <v>12</v>
      </c>
      <c r="M97" s="264">
        <f>G97*(1+L97/100)</f>
        <v>0</v>
      </c>
      <c r="N97" s="262">
        <v>0</v>
      </c>
      <c r="O97" s="262">
        <f>ROUND(E97*N97,2)</f>
        <v>0</v>
      </c>
      <c r="P97" s="262">
        <v>0</v>
      </c>
      <c r="Q97" s="262">
        <f>ROUND(E97*P97,2)</f>
        <v>0</v>
      </c>
      <c r="R97" s="264"/>
      <c r="S97" s="264" t="s">
        <v>175</v>
      </c>
      <c r="T97" s="265" t="s">
        <v>176</v>
      </c>
      <c r="U97" s="224">
        <v>0</v>
      </c>
      <c r="V97" s="224">
        <f>ROUND(E97*U97,2)</f>
        <v>0</v>
      </c>
      <c r="W97" s="224"/>
      <c r="X97" s="224" t="s">
        <v>156</v>
      </c>
      <c r="Y97" s="224" t="s">
        <v>157</v>
      </c>
      <c r="Z97" s="214"/>
      <c r="AA97" s="214"/>
      <c r="AB97" s="214"/>
      <c r="AC97" s="214"/>
      <c r="AD97" s="214"/>
      <c r="AE97" s="214"/>
      <c r="AF97" s="214"/>
      <c r="AG97" s="214" t="s">
        <v>158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38">
        <v>48</v>
      </c>
      <c r="B98" s="239" t="s">
        <v>407</v>
      </c>
      <c r="C98" s="250" t="s">
        <v>408</v>
      </c>
      <c r="D98" s="240" t="s">
        <v>406</v>
      </c>
      <c r="E98" s="241">
        <v>1</v>
      </c>
      <c r="F98" s="242"/>
      <c r="G98" s="243">
        <f>ROUND(E98*F98,2)</f>
        <v>0</v>
      </c>
      <c r="H98" s="242"/>
      <c r="I98" s="243">
        <f>ROUND(E98*H98,2)</f>
        <v>0</v>
      </c>
      <c r="J98" s="242"/>
      <c r="K98" s="243">
        <f>ROUND(E98*J98,2)</f>
        <v>0</v>
      </c>
      <c r="L98" s="243">
        <v>12</v>
      </c>
      <c r="M98" s="243">
        <f>G98*(1+L98/100)</f>
        <v>0</v>
      </c>
      <c r="N98" s="241">
        <v>0</v>
      </c>
      <c r="O98" s="241">
        <f>ROUND(E98*N98,2)</f>
        <v>0</v>
      </c>
      <c r="P98" s="241">
        <v>0</v>
      </c>
      <c r="Q98" s="241">
        <f>ROUND(E98*P98,2)</f>
        <v>0</v>
      </c>
      <c r="R98" s="243"/>
      <c r="S98" s="243" t="s">
        <v>175</v>
      </c>
      <c r="T98" s="244" t="s">
        <v>176</v>
      </c>
      <c r="U98" s="224">
        <v>0</v>
      </c>
      <c r="V98" s="224">
        <f>ROUND(E98*U98,2)</f>
        <v>0</v>
      </c>
      <c r="W98" s="224"/>
      <c r="X98" s="224" t="s">
        <v>156</v>
      </c>
      <c r="Y98" s="224" t="s">
        <v>157</v>
      </c>
      <c r="Z98" s="214"/>
      <c r="AA98" s="214"/>
      <c r="AB98" s="214"/>
      <c r="AC98" s="214"/>
      <c r="AD98" s="214"/>
      <c r="AE98" s="214"/>
      <c r="AF98" s="214"/>
      <c r="AG98" s="214" t="s">
        <v>158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x14ac:dyDescent="0.2">
      <c r="A99" s="3"/>
      <c r="B99" s="4"/>
      <c r="C99" s="256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v>12</v>
      </c>
      <c r="AF99">
        <v>21</v>
      </c>
      <c r="AG99" t="s">
        <v>135</v>
      </c>
    </row>
    <row r="100" spans="1:60" x14ac:dyDescent="0.2">
      <c r="A100" s="217"/>
      <c r="B100" s="218" t="s">
        <v>29</v>
      </c>
      <c r="C100" s="257"/>
      <c r="D100" s="219"/>
      <c r="E100" s="220"/>
      <c r="F100" s="220"/>
      <c r="G100" s="237">
        <f>G8+G36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f>SUMIF(L7:L98,AE99,G7:G98)</f>
        <v>0</v>
      </c>
      <c r="AF100">
        <f>SUMIF(L7:L98,AF99,G7:G98)</f>
        <v>0</v>
      </c>
      <c r="AG100" t="s">
        <v>252</v>
      </c>
    </row>
    <row r="101" spans="1:60" x14ac:dyDescent="0.2">
      <c r="C101" s="258"/>
      <c r="D101" s="10"/>
      <c r="AG101" t="s">
        <v>263</v>
      </c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tDS+kwXgFJZJ49u+LxOMyOCfRK/uP4aPMqWc55D3RQNbqvfyzYJUgCZlsWwPvtBx/QKmdevh7btpYJEBSh7cg==" saltValue="mCavSbIlgmJ9iWLemVSHOw==" spinCount="100000" sheet="1" formatRows="0"/>
  <mergeCells count="45">
    <mergeCell ref="C93:G93"/>
    <mergeCell ref="C95:G95"/>
    <mergeCell ref="C96:G96"/>
    <mergeCell ref="C82:G82"/>
    <mergeCell ref="C84:G84"/>
    <mergeCell ref="C86:G86"/>
    <mergeCell ref="C88:G88"/>
    <mergeCell ref="C90:G90"/>
    <mergeCell ref="C92:G92"/>
    <mergeCell ref="C69:G69"/>
    <mergeCell ref="C71:G71"/>
    <mergeCell ref="C73:G73"/>
    <mergeCell ref="C74:G74"/>
    <mergeCell ref="C76:G76"/>
    <mergeCell ref="C80:G80"/>
    <mergeCell ref="C60:G60"/>
    <mergeCell ref="C61:G61"/>
    <mergeCell ref="C63:G63"/>
    <mergeCell ref="C64:G64"/>
    <mergeCell ref="C66:G66"/>
    <mergeCell ref="C67:G67"/>
    <mergeCell ref="C47:G47"/>
    <mergeCell ref="C49:G49"/>
    <mergeCell ref="C53:G53"/>
    <mergeCell ref="C55:G55"/>
    <mergeCell ref="C57:G57"/>
    <mergeCell ref="C58:G58"/>
    <mergeCell ref="C28:G28"/>
    <mergeCell ref="C30:G30"/>
    <mergeCell ref="C32:G32"/>
    <mergeCell ref="C40:G40"/>
    <mergeCell ref="C42:G42"/>
    <mergeCell ref="C45:G45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SO 01 D.1.1a Pol</vt:lpstr>
      <vt:lpstr>SO 01 D.1.1b Pol</vt:lpstr>
      <vt:lpstr>SO 01 D.1.1c Pol</vt:lpstr>
      <vt:lpstr>SO 01 D.1.1d Pol</vt:lpstr>
      <vt:lpstr>SO 01 D.1.4.4a Pol</vt:lpstr>
      <vt:lpstr>SO 01 D.1.4.4b Pol</vt:lpstr>
      <vt:lpstr>SO 01 D.1.4.4c Pol</vt:lpstr>
      <vt:lpstr>SO 01 D.1.4.4d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D.1.1a Pol'!Názvy_tisku</vt:lpstr>
      <vt:lpstr>'SO 01 D.1.1b Pol'!Názvy_tisku</vt:lpstr>
      <vt:lpstr>'SO 01 D.1.1c Pol'!Názvy_tisku</vt:lpstr>
      <vt:lpstr>'SO 01 D.1.1d Pol'!Názvy_tisku</vt:lpstr>
      <vt:lpstr>'SO 01 D.1.4.4a Pol'!Názvy_tisku</vt:lpstr>
      <vt:lpstr>'SO 01 D.1.4.4b Pol'!Názvy_tisku</vt:lpstr>
      <vt:lpstr>'SO 01 D.1.4.4c Pol'!Názvy_tisku</vt:lpstr>
      <vt:lpstr>'SO 01 D.1.4.4d Pol'!Názvy_tisku</vt:lpstr>
      <vt:lpstr>oadresa</vt:lpstr>
      <vt:lpstr>Stavba!Objednatel</vt:lpstr>
      <vt:lpstr>Stavba!Objekt</vt:lpstr>
      <vt:lpstr>'SO 01 D.1.1a Pol'!Oblast_tisku</vt:lpstr>
      <vt:lpstr>'SO 01 D.1.1b Pol'!Oblast_tisku</vt:lpstr>
      <vt:lpstr>'SO 01 D.1.1c Pol'!Oblast_tisku</vt:lpstr>
      <vt:lpstr>'SO 01 D.1.1d Pol'!Oblast_tisku</vt:lpstr>
      <vt:lpstr>'SO 01 D.1.4.4a Pol'!Oblast_tisku</vt:lpstr>
      <vt:lpstr>'SO 01 D.1.4.4b Pol'!Oblast_tisku</vt:lpstr>
      <vt:lpstr>'SO 01 D.1.4.4c Pol'!Oblast_tisku</vt:lpstr>
      <vt:lpstr>'SO 01 D.1.4.4d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Ondřej Sadílek</dc:creator>
  <cp:lastModifiedBy>Ondřej Sadílek</cp:lastModifiedBy>
  <cp:lastPrinted>2019-03-19T12:27:02Z</cp:lastPrinted>
  <dcterms:created xsi:type="dcterms:W3CDTF">2009-04-08T07:15:50Z</dcterms:created>
  <dcterms:modified xsi:type="dcterms:W3CDTF">2026-03-12T11:13:59Z</dcterms:modified>
</cp:coreProperties>
</file>