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vlcek\Desktop\Odbor dopravy 2026\Veřejné zakázky\22. Neštěmická - velkoplošná oprava chodníku - I. etapa\"/>
    </mc:Choice>
  </mc:AlternateContent>
  <xr:revisionPtr revIDLastSave="0" documentId="8_{DD17D509-5F05-4E4A-9C7C-248D75113475}" xr6:coauthVersionLast="47" xr6:coauthVersionMax="47" xr10:uidLastSave="{00000000-0000-0000-0000-000000000000}"/>
  <bookViews>
    <workbookView xWindow="-120" yWindow="-120" windowWidth="24240" windowHeight="13740" activeTab="1" xr2:uid="{ACF3D178-FB70-4171-BF6C-0D8A2C37C57B}"/>
  </bookViews>
  <sheets>
    <sheet name="Krycí list (Neštěmická I)" sheetId="1" r:id="rId1"/>
    <sheet name="VV - Opr chod Neštěmická_I" sheetId="8" r:id="rId2"/>
  </sheets>
  <definedNames>
    <definedName name="CompletedWorkItems_tpl" localSheetId="1">'VV - Opr chod Neštěmická_I'!$A$18:$I$74</definedName>
    <definedName name="_xlnm.Print_Titles" localSheetId="1">'VV - Opr chod Neštěmická_I'!$15:$17</definedName>
    <definedName name="_xlnm.Print_Area" localSheetId="0">'Krycí list (Neštěmická I)'!$C$3:$S$53</definedName>
    <definedName name="_xlnm.Print_Area" localSheetId="1">'VV - Opr chod Neštěmická_I'!$B$1:$I$74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 l="1"/>
  <c r="I75" i="8"/>
  <c r="I74" i="8"/>
  <c r="I73" i="8"/>
  <c r="I72" i="8"/>
  <c r="I71" i="8"/>
  <c r="I70" i="8"/>
  <c r="I67" i="8"/>
  <c r="I66" i="8" s="1"/>
  <c r="I65" i="8"/>
  <c r="I64" i="8"/>
  <c r="I63" i="8"/>
  <c r="I62" i="8"/>
  <c r="I60" i="8"/>
  <c r="I59" i="8"/>
  <c r="I56" i="8"/>
  <c r="I55" i="8"/>
  <c r="I53" i="8"/>
  <c r="I51" i="8"/>
  <c r="I50" i="8"/>
  <c r="I47" i="8" s="1"/>
  <c r="I49" i="8"/>
  <c r="I48" i="8"/>
  <c r="I44" i="8"/>
  <c r="I43" i="8"/>
  <c r="I41" i="8"/>
  <c r="I40" i="8"/>
  <c r="I39" i="8"/>
  <c r="I38" i="8"/>
  <c r="I36" i="8"/>
  <c r="I34" i="8"/>
  <c r="I32" i="8"/>
  <c r="I31" i="8"/>
  <c r="I30" i="8"/>
  <c r="I29" i="8"/>
  <c r="I28" i="8"/>
  <c r="I27" i="8"/>
  <c r="I26" i="8"/>
  <c r="I25" i="8"/>
  <c r="I24" i="8"/>
  <c r="I22" i="8"/>
  <c r="I21" i="8"/>
  <c r="I20" i="8" l="1"/>
  <c r="I19" i="8" s="1"/>
  <c r="I69" i="8"/>
  <c r="I68" i="8" s="1"/>
  <c r="I18" i="8" l="1"/>
  <c r="L26" i="1" l="1"/>
  <c r="N26" i="1" s="1"/>
  <c r="N28" i="1" s="1"/>
</calcChain>
</file>

<file path=xl/sharedStrings.xml><?xml version="1.0" encoding="utf-8"?>
<sst xmlns="http://schemas.openxmlformats.org/spreadsheetml/2006/main" count="303" uniqueCount="182">
  <si>
    <t>Datum a podpis:</t>
  </si>
  <si>
    <t>Zhotovitel:</t>
  </si>
  <si>
    <t>Objednatel:</t>
  </si>
  <si>
    <t>Zpracovatel:</t>
  </si>
  <si>
    <t>Projektant:</t>
  </si>
  <si>
    <t>CZK</t>
  </si>
  <si>
    <t>v</t>
  </si>
  <si>
    <t>Cena s DPH</t>
  </si>
  <si>
    <t>základní</t>
  </si>
  <si>
    <t>DPH</t>
  </si>
  <si>
    <t>Výše daně</t>
  </si>
  <si>
    <t>Základ daně</t>
  </si>
  <si>
    <t>Sazba daně</t>
  </si>
  <si>
    <t>Cena bez DPH</t>
  </si>
  <si>
    <t/>
  </si>
  <si>
    <t>DIČ:</t>
  </si>
  <si>
    <t>IČ:</t>
  </si>
  <si>
    <t xml:space="preserve"> </t>
  </si>
  <si>
    <t>00081531</t>
  </si>
  <si>
    <t>ÚMO Neštěmice</t>
  </si>
  <si>
    <t>Datum:</t>
  </si>
  <si>
    <t>Místo:</t>
  </si>
  <si>
    <t>Stavba:</t>
  </si>
  <si>
    <t>Kód:</t>
  </si>
  <si>
    <t>REKAPITULACE STAVBY</t>
  </si>
  <si>
    <t>Uchazeč si zkontroluje součty a součiny a odpovídá za výslednou nabídkovou cenu</t>
  </si>
  <si>
    <t>kpl</t>
  </si>
  <si>
    <t>VRN, doprava</t>
  </si>
  <si>
    <t>R</t>
  </si>
  <si>
    <t>Pronájem ploch</t>
  </si>
  <si>
    <t>035103001</t>
  </si>
  <si>
    <t>K</t>
  </si>
  <si>
    <t>034303000</t>
  </si>
  <si>
    <t>Zařízení staveniště</t>
  </si>
  <si>
    <t>VRN2</t>
  </si>
  <si>
    <t>D</t>
  </si>
  <si>
    <t>Geodetické práce - rozměření ploch</t>
  </si>
  <si>
    <t>012103000</t>
  </si>
  <si>
    <t>33</t>
  </si>
  <si>
    <t>Průzkumné, geodetické a projektové práce</t>
  </si>
  <si>
    <t>VRN1</t>
  </si>
  <si>
    <t>Vedlejší rozpočtové náklady</t>
  </si>
  <si>
    <t>VRN</t>
  </si>
  <si>
    <t>t</t>
  </si>
  <si>
    <t>Přesun hmot ruční/strojní pro pozemní komunikace s krytem z kameniva, betonu, živice na vzdálenost do 100 m</t>
  </si>
  <si>
    <t>998229111</t>
  </si>
  <si>
    <t>32</t>
  </si>
  <si>
    <t>Přesun hmot</t>
  </si>
  <si>
    <t>998</t>
  </si>
  <si>
    <t>Poplatek za uložení na skládce (skládkovné) odpadu asfaltového bez dehtu kód odpadu 17 03 02</t>
  </si>
  <si>
    <t>997221645</t>
  </si>
  <si>
    <t>31</t>
  </si>
  <si>
    <t>Poplatek za uložení na skládce (skládkovné) stavebního odpadu betonového kód odpadu 17 01 01</t>
  </si>
  <si>
    <t>997221615</t>
  </si>
  <si>
    <t>30</t>
  </si>
  <si>
    <t>Příplatek ZKD 1 km u vodorovné dopravy suti ze sypkých materiálů</t>
  </si>
  <si>
    <t>997221559</t>
  </si>
  <si>
    <t>29</t>
  </si>
  <si>
    <t>Vodorovná doprava suti ze sypkých materiálů do 1 km</t>
  </si>
  <si>
    <t>997221551</t>
  </si>
  <si>
    <t>28</t>
  </si>
  <si>
    <t>Přesun vybouraných hmot po liniové stavbě</t>
  </si>
  <si>
    <t>Nakládání suti na dopravní prostředky pro vodorovnou dopravu</t>
  </si>
  <si>
    <t>997221611</t>
  </si>
  <si>
    <t>27</t>
  </si>
  <si>
    <t>Přesun sutě</t>
  </si>
  <si>
    <t>997</t>
  </si>
  <si>
    <t>m</t>
  </si>
  <si>
    <t>919125111</t>
  </si>
  <si>
    <t>26</t>
  </si>
  <si>
    <t>Těsnění svislé spáry mezi živičným krytem a ostatními prvky samolepicí asfaltovou páskou š 35 mm</t>
  </si>
  <si>
    <t>25</t>
  </si>
  <si>
    <t>sb</t>
  </si>
  <si>
    <t>Řezání stávajícího živičného krytu hl přes 50 do 100 mm</t>
  </si>
  <si>
    <t>919735112</t>
  </si>
  <si>
    <t>24</t>
  </si>
  <si>
    <t>M</t>
  </si>
  <si>
    <t>23</t>
  </si>
  <si>
    <t>Osazení chodníkového obrubníku betonového stojatého s boční opěrou do lože z betonu prostého</t>
  </si>
  <si>
    <t>916231213</t>
  </si>
  <si>
    <t>22</t>
  </si>
  <si>
    <t>21</t>
  </si>
  <si>
    <t>20</t>
  </si>
  <si>
    <t>Ostatní konstrukce a práce, bourání</t>
  </si>
  <si>
    <t>9</t>
  </si>
  <si>
    <t>m2</t>
  </si>
  <si>
    <t>577143111</t>
  </si>
  <si>
    <t>19</t>
  </si>
  <si>
    <t>Postřik živičný infiltrační s posypem z asfaltu množství 1 kg/m2</t>
  </si>
  <si>
    <t>573111112</t>
  </si>
  <si>
    <t>18</t>
  </si>
  <si>
    <t>17</t>
  </si>
  <si>
    <t>Řezání betonové, kameninové a kamenné dlažby do tl do 60 mm</t>
  </si>
  <si>
    <t>596991111.1</t>
  </si>
  <si>
    <t>16</t>
  </si>
  <si>
    <t>dlažba tvar obdélník betonová 200x100x60mm přírodní</t>
  </si>
  <si>
    <t>59245018</t>
  </si>
  <si>
    <t>15</t>
  </si>
  <si>
    <t>Kladení zámkové dlažby komunikací pro pěší tl 60 mm skupiny B pl do 300 m2</t>
  </si>
  <si>
    <t>596211123</t>
  </si>
  <si>
    <t>14</t>
  </si>
  <si>
    <t>Podklad ze štěrkodrti ŠD plochy přes 100m2 a tl. 50mm</t>
  </si>
  <si>
    <t>571907111</t>
  </si>
  <si>
    <t>13</t>
  </si>
  <si>
    <t>564710001</t>
  </si>
  <si>
    <t>12</t>
  </si>
  <si>
    <t>Komunikace pozemní</t>
  </si>
  <si>
    <t>5</t>
  </si>
  <si>
    <t>m3</t>
  </si>
  <si>
    <t>substrát pro trávníky VL</t>
  </si>
  <si>
    <t>10371500</t>
  </si>
  <si>
    <t>11</t>
  </si>
  <si>
    <t>10</t>
  </si>
  <si>
    <t>kg</t>
  </si>
  <si>
    <t>osivo směs travní parková</t>
  </si>
  <si>
    <t>00572410</t>
  </si>
  <si>
    <t>Založení parkového trávníku výsevem pl do 1000 m2 v rovině a ve svahu do 1:5</t>
  </si>
  <si>
    <t>181411131</t>
  </si>
  <si>
    <t>8</t>
  </si>
  <si>
    <t>Rozprostření ornice tl vrstvy do 200 mm v rovině nebo ve svahu do 1:5 ručně</t>
  </si>
  <si>
    <t>181311103</t>
  </si>
  <si>
    <t>7</t>
  </si>
  <si>
    <t>Plošná úprava terénu do 500 m2 zemina skupiny 1 až 4 nerovnosti přes 50 do 100 mm v rovinně a svahu do 1:5</t>
  </si>
  <si>
    <t>181111111</t>
  </si>
  <si>
    <t>6</t>
  </si>
  <si>
    <t>Sejmutí ornice tl vrstvy do 200 mm ručně</t>
  </si>
  <si>
    <t>121112003</t>
  </si>
  <si>
    <t>4</t>
  </si>
  <si>
    <t>113202111</t>
  </si>
  <si>
    <t>3</t>
  </si>
  <si>
    <t>Odstranění podkladu z betonu prostého tl přes 300 do 400 mm strojně</t>
  </si>
  <si>
    <t>113107333</t>
  </si>
  <si>
    <t>2</t>
  </si>
  <si>
    <t xml:space="preserve">Odstranění krytu živičného tl.do 30 mm </t>
  </si>
  <si>
    <t>1</t>
  </si>
  <si>
    <t>Zemní práce</t>
  </si>
  <si>
    <t xml:space="preserve">Práce a dodávky </t>
  </si>
  <si>
    <t>HSV</t>
  </si>
  <si>
    <t>S</t>
  </si>
  <si>
    <t>Cena</t>
  </si>
  <si>
    <t>J. cena</t>
  </si>
  <si>
    <t>Množství</t>
  </si>
  <si>
    <t>MJ</t>
  </si>
  <si>
    <t>Popis</t>
  </si>
  <si>
    <t>Kód</t>
  </si>
  <si>
    <t>TV</t>
  </si>
  <si>
    <t>ČP</t>
  </si>
  <si>
    <t>Výkaz výměr</t>
  </si>
  <si>
    <t>Objekt:</t>
  </si>
  <si>
    <t>Podklad z kameniva hrubého drceného vel. 16-32 mm plochy, tl 250 mm</t>
  </si>
  <si>
    <t xml:space="preserve">Napojení na stávající komunikace </t>
  </si>
  <si>
    <t>113107140</t>
  </si>
  <si>
    <t>Dopravní značení na staveništi, BOZP</t>
  </si>
  <si>
    <t>Zjištění a vytyčení podzemních sítí a vedení</t>
  </si>
  <si>
    <t>Kontrolní rozpočet</t>
  </si>
  <si>
    <t>asfalt komunikace</t>
  </si>
  <si>
    <t xml:space="preserve">Vytrhání obrub krajníků obrubníků </t>
  </si>
  <si>
    <t>u napojení na silnici u vchodu a chodníky</t>
  </si>
  <si>
    <t>plocha pod zámkovou dlažbu vč. průběžného hutnění. Plocha po vybourání betonového podkladu</t>
  </si>
  <si>
    <t>Napojení na stávající poklopy a komunikace</t>
  </si>
  <si>
    <t xml:space="preserve">pokládka a mteriál - doplnění komunikace po bourání </t>
  </si>
  <si>
    <t>916131213</t>
  </si>
  <si>
    <t>Osazení silničního obrubníku betonového stojatého s boční opěrou do lože z betonu prostého</t>
  </si>
  <si>
    <t>34</t>
  </si>
  <si>
    <t>35</t>
  </si>
  <si>
    <t>36</t>
  </si>
  <si>
    <t>vybouraná plocha pro napojení na stávající komunikace</t>
  </si>
  <si>
    <t xml:space="preserve">Asfaltový beton vrstva obrusná ACO 8 (ABJ) tl 50 mm š do 0,3 m z nemodifikovaného asfaltu </t>
  </si>
  <si>
    <t>dlažba tvar obdélník betonová 200x100x60mm červená pro nevidomé</t>
  </si>
  <si>
    <t>59217028</t>
  </si>
  <si>
    <t>obrubník betonový silniční 500x150x150mm nájezdový</t>
  </si>
  <si>
    <t>vč. přechodových kusů (pravý, levý)</t>
  </si>
  <si>
    <t>plocha pod zámkovou dlažbu vč. plochy pod zastávkou (bez bourání konstrukce zastávky)</t>
  </si>
  <si>
    <t>59217016</t>
  </si>
  <si>
    <t>obrubník betonový chodníkový 1000x80x250mm</t>
  </si>
  <si>
    <t>vč. přeložení 37,7m2 stávající zámkové dlažby - napojení komunikace plochy vč. podsypu</t>
  </si>
  <si>
    <t>příplatek za ztížené podmínky - dle odhadu zhotovitele</t>
  </si>
  <si>
    <t>Oprava chodníku -  Neštěmická ul. - I. Etapa bez DPH</t>
  </si>
  <si>
    <t>MS - 018/2026</t>
  </si>
  <si>
    <t>Neštěmická, Ústí nad Labem - Krásné Březno</t>
  </si>
  <si>
    <t>Oprava chodníku - ul. Neštěmická - I.etapa (od vjezdu do areálu AVE po přechod před autobus zastávkou ul. Krčínova)</t>
  </si>
  <si>
    <t>Statutární město Ústí nad Labem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</si>
</sst>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quot; %&quot;"/>
    <numFmt numFmtId="165" formatCode="[$-F800]dddd\,\ mmmm\ dd\,\ yyyy"/>
    <numFmt numFmtId="166" formatCode="#,##0.000"/>
  </numFmts>
  <fonts count="39" x14ac:knownFonts="1">
    <font>
      <sz val="11"/>
      <color rgb="FF000000"/>
      <name val="Calibri"/>
      <family val="2"/>
    </font>
    <font>
      <sz val="11"/>
      <color theme="1"/>
      <name val="Aptos Narrow"/>
      <family val="2"/>
      <charset val="238"/>
      <scheme val="minor"/>
    </font>
    <font>
      <sz val="8"/>
      <color rgb="FF000000"/>
      <name val="Calibri"/>
      <family val="2"/>
      <charset val="238"/>
    </font>
    <font>
      <sz val="9"/>
      <color rgb="FF000000"/>
      <name val="Calibri"/>
      <family val="2"/>
      <charset val="238"/>
    </font>
    <font>
      <sz val="9"/>
      <color rgb="FF969696"/>
      <name val="Calibri"/>
      <family val="2"/>
      <charset val="238"/>
    </font>
    <font>
      <sz val="10"/>
      <color rgb="FF969696"/>
      <name val="Calibri"/>
      <family val="2"/>
      <charset val="238"/>
    </font>
    <font>
      <b/>
      <sz val="10"/>
      <color rgb="FF464646"/>
      <name val="Calibri"/>
      <family val="2"/>
      <charset val="238"/>
    </font>
    <font>
      <b/>
      <sz val="14"/>
      <color rgb="FF000000"/>
      <name val="Calibri"/>
      <family val="2"/>
      <charset val="238"/>
    </font>
    <font>
      <sz val="14"/>
      <color rgb="FF000000"/>
      <name val="Calibri"/>
      <family val="2"/>
      <charset val="238"/>
    </font>
    <font>
      <sz val="8"/>
      <color rgb="FF969696"/>
      <name val="Calibri"/>
      <family val="2"/>
      <charset val="238"/>
    </font>
    <font>
      <b/>
      <sz val="9"/>
      <color rgb="FF969696"/>
      <name val="Calibri"/>
      <family val="2"/>
      <charset val="238"/>
    </font>
    <font>
      <b/>
      <sz val="12"/>
      <color rgb="FF000000"/>
      <name val="Calibri"/>
      <family val="2"/>
      <charset val="238"/>
    </font>
    <font>
      <sz val="10"/>
      <color rgb="FF000000"/>
      <name val="Calibri"/>
      <family val="2"/>
      <charset val="238"/>
    </font>
    <font>
      <sz val="12"/>
      <color rgb="FF000000"/>
      <name val="Calibri"/>
      <family val="2"/>
      <charset val="238"/>
    </font>
    <font>
      <b/>
      <sz val="16"/>
      <color rgb="FF000000"/>
      <name val="Calibri"/>
      <family val="2"/>
      <charset val="238"/>
    </font>
    <font>
      <b/>
      <sz val="18"/>
      <color rgb="FF000000"/>
      <name val="Calibri"/>
      <family val="2"/>
      <charset val="238"/>
    </font>
    <font>
      <sz val="11"/>
      <color theme="1"/>
      <name val="Calibri"/>
      <family val="2"/>
      <charset val="238"/>
    </font>
    <font>
      <sz val="11"/>
      <color theme="1"/>
      <name val="Calibri"/>
      <family val="2"/>
      <charset val="238"/>
    </font>
    <font>
      <b/>
      <sz val="11"/>
      <color rgb="FF0095DA"/>
      <name val="Calibri"/>
      <family val="2"/>
      <charset val="238"/>
    </font>
    <font>
      <b/>
      <sz val="11"/>
      <color rgb="FF000000"/>
      <name val="Calibri"/>
      <family val="2"/>
      <charset val="238"/>
    </font>
    <font>
      <b/>
      <sz val="11"/>
      <color theme="1"/>
      <name val="Calibri"/>
      <family val="2"/>
      <charset val="238"/>
    </font>
    <font>
      <b/>
      <sz val="11"/>
      <color theme="1"/>
      <name val="Calibri"/>
      <family val="2"/>
      <charset val="238"/>
    </font>
    <font>
      <b/>
      <sz val="15"/>
      <color rgb="FF0095DA"/>
      <name val="Calibri"/>
      <family val="2"/>
      <charset val="238"/>
    </font>
    <font>
      <sz val="11"/>
      <name val="Calibri"/>
      <family val="2"/>
      <charset val="238"/>
    </font>
    <font>
      <i/>
      <sz val="11"/>
      <color theme="1"/>
      <name val="Calibri"/>
      <family val="2"/>
      <charset val="238"/>
    </font>
    <font>
      <sz val="11"/>
      <color rgb="FF0095DA"/>
      <name val="Calibri"/>
      <family val="2"/>
      <charset val="238"/>
    </font>
    <font>
      <sz val="11"/>
      <name val="Aptos Narrow"/>
      <family val="2"/>
      <charset val="238"/>
      <scheme val="minor"/>
    </font>
    <font>
      <b/>
      <sz val="17"/>
      <color rgb="FF0095DA"/>
      <name val="Calibri"/>
      <family val="2"/>
      <charset val="238"/>
    </font>
    <font>
      <b/>
      <sz val="12"/>
      <color rgb="FF0095DA"/>
      <name val="Calibri"/>
      <family val="2"/>
      <charset val="238"/>
    </font>
    <font>
      <b/>
      <sz val="22"/>
      <color rgb="FF0095DA"/>
      <name val="Calibri"/>
      <family val="2"/>
      <charset val="238"/>
    </font>
    <font>
      <sz val="8"/>
      <color rgb="FF000000"/>
      <name val="Arial CE"/>
    </font>
    <font>
      <sz val="8"/>
      <color rgb="FF000000"/>
      <name val="Trebuchet MS"/>
      <family val="2"/>
      <charset val="238"/>
    </font>
    <font>
      <sz val="11"/>
      <color rgb="FF969696"/>
      <name val="Calibri"/>
      <family val="2"/>
      <charset val="238"/>
    </font>
    <font>
      <b/>
      <sz val="11"/>
      <color rgb="FF969696"/>
      <name val="Calibri"/>
      <family val="2"/>
      <charset val="238"/>
    </font>
    <font>
      <i/>
      <sz val="10"/>
      <color theme="1"/>
      <name val="Calibri"/>
      <family val="2"/>
      <charset val="238"/>
    </font>
    <font>
      <i/>
      <sz val="10"/>
      <name val="Aptos Narrow"/>
      <family val="2"/>
      <charset val="238"/>
      <scheme val="minor"/>
    </font>
    <font>
      <sz val="10"/>
      <color rgb="FF000000"/>
      <name val="Calibri"/>
      <family val="2"/>
    </font>
    <font>
      <i/>
      <sz val="10"/>
      <name val="Calibri"/>
      <family val="2"/>
      <charset val="238"/>
    </font>
    <font>
      <sz val="12"/>
      <color rgb="FF000000"/>
      <name val="Calibri"/>
      <family val="2"/>
    </font>
  </fonts>
  <fills count="7">
    <fill>
      <patternFill patternType="none"/>
    </fill>
    <fill>
      <patternFill patternType="gray125"/>
    </fill>
    <fill>
      <patternFill patternType="solid">
        <fgColor theme="0"/>
      </patternFill>
    </fill>
    <fill>
      <patternFill patternType="solid">
        <fgColor rgb="FFBEBEBE"/>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patternFill>
    </fill>
  </fills>
  <borders count="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rgb="FF000000"/>
      </left>
      <right style="hair">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hair">
        <color indexed="64"/>
      </left>
      <right style="hair">
        <color indexed="64"/>
      </right>
      <top/>
      <bottom style="hair">
        <color indexed="64"/>
      </bottom>
      <diagonal/>
    </border>
    <border>
      <left style="hair">
        <color indexed="64"/>
      </left>
      <right style="hair">
        <color rgb="FF000000"/>
      </right>
      <top style="hair">
        <color rgb="FF000000"/>
      </top>
      <bottom style="hair">
        <color indexed="64"/>
      </bottom>
      <diagonal/>
    </border>
    <border>
      <left style="hair">
        <color indexed="64"/>
      </left>
      <right style="hair">
        <color indexed="64"/>
      </right>
      <top style="hair">
        <color rgb="FF000000"/>
      </top>
      <bottom style="hair">
        <color indexed="64"/>
      </bottom>
      <diagonal/>
    </border>
    <border>
      <left style="hair">
        <color indexed="64"/>
      </left>
      <right style="hair">
        <color indexed="64"/>
      </right>
      <top/>
      <bottom/>
      <diagonal/>
    </border>
    <border>
      <left style="hair">
        <color indexed="64"/>
      </left>
      <right style="hair">
        <color rgb="FF000000"/>
      </right>
      <top/>
      <bottom style="hair">
        <color rgb="FF000000"/>
      </bottom>
      <diagonal/>
    </border>
    <border>
      <left style="hair">
        <color indexed="64"/>
      </left>
      <right style="hair">
        <color indexed="64"/>
      </right>
      <top/>
      <bottom style="hair">
        <color rgb="FF000000"/>
      </bottom>
      <diagonal/>
    </border>
    <border>
      <left style="thin">
        <color rgb="FF000000"/>
      </left>
      <right style="thin">
        <color indexed="64"/>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thin">
        <color indexed="64"/>
      </left>
      <right style="hair">
        <color rgb="FF000000"/>
      </right>
      <top style="thin">
        <color indexed="64"/>
      </top>
      <bottom style="thin">
        <color indexed="64"/>
      </bottom>
      <diagonal/>
    </border>
  </borders>
  <cellStyleXfs count="1">
    <xf numFmtId="0" fontId="0" fillId="0" borderId="0" applyBorder="0"/>
  </cellStyleXfs>
  <cellXfs count="164">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6" xfId="0" applyFont="1" applyBorder="1" applyAlignment="1">
      <alignment vertical="center"/>
    </xf>
    <xf numFmtId="0" fontId="4" fillId="0" borderId="7" xfId="0" applyFont="1" applyBorder="1" applyAlignment="1">
      <alignment horizontal="left" vertical="center"/>
    </xf>
    <xf numFmtId="0" fontId="3" fillId="0" borderId="7" xfId="0" applyFont="1" applyBorder="1" applyAlignment="1">
      <alignment vertical="center"/>
    </xf>
    <xf numFmtId="0" fontId="5" fillId="0" borderId="8" xfId="0" applyFont="1" applyBorder="1" applyAlignment="1">
      <alignment horizontal="left" vertical="center"/>
    </xf>
    <xf numFmtId="0" fontId="3" fillId="0" borderId="0" xfId="0" applyFont="1" applyAlignment="1">
      <alignment vertical="center"/>
    </xf>
    <xf numFmtId="0" fontId="2" fillId="0" borderId="4" xfId="0" applyFont="1" applyBorder="1"/>
    <xf numFmtId="0" fontId="3" fillId="0" borderId="9" xfId="0" applyFont="1" applyBorder="1"/>
    <xf numFmtId="0" fontId="3" fillId="0" borderId="0" xfId="0" applyFont="1"/>
    <xf numFmtId="0" fontId="3" fillId="0" borderId="10" xfId="0" applyFont="1" applyBorder="1"/>
    <xf numFmtId="0" fontId="2" fillId="0" borderId="5" xfId="0" applyFont="1" applyBorder="1"/>
    <xf numFmtId="0" fontId="3" fillId="0" borderId="11" xfId="0" applyFont="1" applyBorder="1" applyAlignment="1">
      <alignment vertical="center"/>
    </xf>
    <xf numFmtId="0" fontId="3" fillId="0" borderId="12" xfId="0" applyFont="1" applyBorder="1" applyAlignment="1">
      <alignment vertical="center"/>
    </xf>
    <xf numFmtId="0" fontId="6" fillId="0" borderId="13" xfId="0" applyFont="1" applyBorder="1" applyAlignment="1">
      <alignment horizontal="left" vertical="center"/>
    </xf>
    <xf numFmtId="0" fontId="2" fillId="2" borderId="4" xfId="0" applyFont="1" applyFill="1" applyBorder="1" applyAlignment="1">
      <alignment vertical="center"/>
    </xf>
    <xf numFmtId="0" fontId="2" fillId="2" borderId="0" xfId="0" applyFont="1" applyFill="1" applyAlignment="1">
      <alignment vertical="center"/>
    </xf>
    <xf numFmtId="0" fontId="8" fillId="3" borderId="15" xfId="0" applyFont="1" applyFill="1" applyBorder="1" applyAlignment="1">
      <alignment vertical="center"/>
    </xf>
    <xf numFmtId="0" fontId="7" fillId="3" borderId="15"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6" xfId="0" applyFont="1" applyFill="1" applyBorder="1" applyAlignment="1">
      <alignment horizontal="left" vertical="center"/>
    </xf>
    <xf numFmtId="0" fontId="5" fillId="0" borderId="0" xfId="0" applyFont="1" applyAlignment="1">
      <alignment vertical="center"/>
    </xf>
    <xf numFmtId="0" fontId="5" fillId="0" borderId="4" xfId="0" applyFont="1" applyBorder="1" applyAlignment="1">
      <alignment vertical="center"/>
    </xf>
    <xf numFmtId="2" fontId="9" fillId="0" borderId="0" xfId="0" applyNumberFormat="1" applyFont="1" applyAlignment="1">
      <alignment horizontal="right" vertical="center"/>
    </xf>
    <xf numFmtId="4" fontId="10" fillId="0" borderId="0" xfId="0" applyNumberFormat="1" applyFont="1" applyAlignment="1">
      <alignment vertical="center"/>
    </xf>
    <xf numFmtId="4" fontId="4" fillId="0" borderId="0" xfId="0" applyNumberFormat="1" applyFont="1" applyAlignment="1">
      <alignment vertical="center"/>
    </xf>
    <xf numFmtId="164" fontId="10" fillId="0" borderId="0" xfId="0" applyNumberFormat="1" applyFont="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5" fillId="0" borderId="5" xfId="0" applyFont="1" applyBorder="1" applyAlignment="1">
      <alignment vertical="center"/>
    </xf>
    <xf numFmtId="0" fontId="9" fillId="0" borderId="0" xfId="0" applyFont="1" applyAlignment="1">
      <alignment horizontal="right" vertical="center"/>
    </xf>
    <xf numFmtId="0" fontId="2" fillId="0" borderId="7" xfId="0" applyFont="1" applyBorder="1" applyAlignment="1">
      <alignment vertical="center"/>
    </xf>
    <xf numFmtId="0" fontId="11" fillId="0" borderId="7" xfId="0" applyFont="1" applyBorder="1" applyAlignment="1">
      <alignment horizontal="left" vertical="center"/>
    </xf>
    <xf numFmtId="0" fontId="2" fillId="0" borderId="7" xfId="0" applyFont="1" applyBorder="1"/>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12" fillId="0" borderId="0" xfId="0" applyFont="1"/>
    <xf numFmtId="0" fontId="0" fillId="4" borderId="0" xfId="0" applyFill="1" applyAlignment="1">
      <alignment horizontal="left" vertical="center"/>
    </xf>
    <xf numFmtId="0" fontId="2" fillId="4" borderId="0" xfId="0" applyFont="1" applyFill="1"/>
    <xf numFmtId="0" fontId="12" fillId="0" borderId="0" xfId="0" applyFont="1" applyAlignment="1">
      <alignment vertical="center"/>
    </xf>
    <xf numFmtId="0" fontId="0" fillId="0" borderId="0" xfId="0" applyAlignment="1">
      <alignment vertical="center"/>
    </xf>
    <xf numFmtId="0" fontId="12" fillId="0" borderId="0" xfId="0" applyFont="1" applyAlignment="1">
      <alignment horizontal="left" vertical="center"/>
    </xf>
    <xf numFmtId="165" fontId="3" fillId="0" borderId="0" xfId="0" applyNumberFormat="1" applyFont="1" applyAlignment="1">
      <alignment horizontal="left" vertical="center"/>
    </xf>
    <xf numFmtId="0" fontId="13" fillId="0" borderId="0" xfId="0" applyFont="1" applyAlignment="1">
      <alignment vertical="top"/>
    </xf>
    <xf numFmtId="0" fontId="11" fillId="0" borderId="0" xfId="0" applyFont="1" applyAlignment="1">
      <alignment horizontal="left" vertical="top" wrapText="1"/>
    </xf>
    <xf numFmtId="0" fontId="2" fillId="0" borderId="0" xfId="0" applyFont="1" applyAlignment="1">
      <alignment vertical="top"/>
    </xf>
    <xf numFmtId="0" fontId="11" fillId="0" borderId="0" xfId="0" applyFont="1" applyAlignment="1">
      <alignment horizontal="left" vertical="top"/>
    </xf>
    <xf numFmtId="0" fontId="7"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vertical="center"/>
    </xf>
    <xf numFmtId="0" fontId="2" fillId="0" borderId="17" xfId="0" applyFont="1" applyBorder="1"/>
    <xf numFmtId="0" fontId="2" fillId="0" borderId="18" xfId="0" applyFont="1" applyBorder="1"/>
    <xf numFmtId="0" fontId="2" fillId="0" borderId="19" xfId="0" applyFont="1" applyBorder="1"/>
    <xf numFmtId="49" fontId="0" fillId="0" borderId="0" xfId="0" applyNumberFormat="1"/>
    <xf numFmtId="49" fontId="0" fillId="0" borderId="0" xfId="0" applyNumberFormat="1" applyAlignment="1">
      <alignment wrapText="1"/>
    </xf>
    <xf numFmtId="4" fontId="17" fillId="2" borderId="20" xfId="0" applyNumberFormat="1" applyFont="1" applyFill="1" applyBorder="1" applyAlignment="1">
      <alignment horizontal="right" vertical="center"/>
    </xf>
    <xf numFmtId="4" fontId="17" fillId="5" borderId="20" xfId="0" applyNumberFormat="1" applyFont="1" applyFill="1" applyBorder="1" applyAlignment="1">
      <alignment horizontal="right" vertical="center"/>
    </xf>
    <xf numFmtId="166" fontId="17" fillId="2" borderId="20" xfId="0" applyNumberFormat="1" applyFont="1" applyFill="1" applyBorder="1" applyAlignment="1">
      <alignment horizontal="right" vertical="center"/>
    </xf>
    <xf numFmtId="4" fontId="17" fillId="2" borderId="20" xfId="0" applyNumberFormat="1" applyFont="1" applyFill="1" applyBorder="1" applyAlignment="1">
      <alignment horizontal="center" vertical="center"/>
    </xf>
    <xf numFmtId="49" fontId="16" fillId="2" borderId="20" xfId="0" applyNumberFormat="1" applyFont="1" applyFill="1" applyBorder="1" applyAlignment="1">
      <alignment vertical="center" wrapText="1"/>
    </xf>
    <xf numFmtId="49" fontId="17" fillId="2" borderId="20" xfId="0" applyNumberFormat="1" applyFont="1" applyFill="1" applyBorder="1" applyAlignment="1">
      <alignment horizontal="left" vertical="center"/>
    </xf>
    <xf numFmtId="49" fontId="16" fillId="2" borderId="20" xfId="0" applyNumberFormat="1" applyFont="1" applyFill="1" applyBorder="1" applyAlignment="1">
      <alignment horizontal="center" vertical="center"/>
    </xf>
    <xf numFmtId="49" fontId="18" fillId="2" borderId="0" xfId="0" applyNumberFormat="1" applyFont="1" applyFill="1"/>
    <xf numFmtId="49" fontId="17" fillId="2" borderId="20" xfId="0" applyNumberFormat="1" applyFont="1" applyFill="1" applyBorder="1" applyAlignment="1">
      <alignment vertical="center" wrapText="1"/>
    </xf>
    <xf numFmtId="49" fontId="17" fillId="2" borderId="20" xfId="0" applyNumberFormat="1" applyFont="1" applyFill="1" applyBorder="1" applyAlignment="1">
      <alignment horizontal="center" vertical="center"/>
    </xf>
    <xf numFmtId="49" fontId="19" fillId="0" borderId="0" xfId="0" applyNumberFormat="1" applyFont="1"/>
    <xf numFmtId="4" fontId="20" fillId="2" borderId="0" xfId="0" applyNumberFormat="1" applyFont="1" applyFill="1" applyAlignment="1">
      <alignment horizontal="right" vertical="center"/>
    </xf>
    <xf numFmtId="166" fontId="20" fillId="2" borderId="0" xfId="0" applyNumberFormat="1" applyFont="1" applyFill="1" applyAlignment="1">
      <alignment horizontal="right" vertical="center"/>
    </xf>
    <xf numFmtId="4" fontId="20" fillId="2" borderId="0" xfId="0" applyNumberFormat="1" applyFont="1" applyFill="1" applyAlignment="1">
      <alignment horizontal="center" vertical="center"/>
    </xf>
    <xf numFmtId="49" fontId="20" fillId="2" borderId="0" xfId="0" applyNumberFormat="1" applyFont="1" applyFill="1" applyAlignment="1">
      <alignment horizontal="left" vertical="center" wrapText="1" indent="2"/>
    </xf>
    <xf numFmtId="49" fontId="21" fillId="2" borderId="0" xfId="0" applyNumberFormat="1" applyFont="1" applyFill="1" applyAlignment="1">
      <alignment horizontal="left" vertical="center"/>
    </xf>
    <xf numFmtId="49" fontId="20" fillId="2" borderId="0" xfId="0" applyNumberFormat="1" applyFont="1" applyFill="1" applyAlignment="1">
      <alignment horizontal="center" vertical="center"/>
    </xf>
    <xf numFmtId="49" fontId="22" fillId="2" borderId="0" xfId="0" applyNumberFormat="1" applyFont="1" applyFill="1"/>
    <xf numFmtId="49" fontId="20" fillId="2" borderId="0" xfId="0" applyNumberFormat="1" applyFont="1" applyFill="1" applyAlignment="1">
      <alignment horizontal="left" vertical="center"/>
    </xf>
    <xf numFmtId="49" fontId="20" fillId="2" borderId="0" xfId="0" applyNumberFormat="1" applyFont="1" applyFill="1" applyAlignment="1">
      <alignment horizontal="left" vertical="center" wrapText="1" indent="1"/>
    </xf>
    <xf numFmtId="166" fontId="23" fillId="2" borderId="20" xfId="0" applyNumberFormat="1" applyFont="1" applyFill="1" applyBorder="1" applyAlignment="1">
      <alignment horizontal="right" vertical="center"/>
    </xf>
    <xf numFmtId="49" fontId="24" fillId="2" borderId="20" xfId="0" applyNumberFormat="1" applyFont="1" applyFill="1" applyBorder="1" applyAlignment="1">
      <alignment vertical="center" wrapText="1"/>
    </xf>
    <xf numFmtId="4" fontId="16" fillId="2" borderId="20" xfId="0" applyNumberFormat="1" applyFont="1" applyFill="1" applyBorder="1" applyAlignment="1">
      <alignment horizontal="center" vertical="center"/>
    </xf>
    <xf numFmtId="49" fontId="25" fillId="2" borderId="20" xfId="0" applyNumberFormat="1" applyFont="1" applyFill="1" applyBorder="1" applyAlignment="1">
      <alignment vertical="center" wrapText="1"/>
    </xf>
    <xf numFmtId="4" fontId="17" fillId="2" borderId="0" xfId="0" applyNumberFormat="1" applyFont="1" applyFill="1" applyBorder="1" applyAlignment="1">
      <alignment horizontal="right" vertical="center"/>
    </xf>
    <xf numFmtId="166" fontId="25" fillId="2" borderId="0" xfId="0" applyNumberFormat="1" applyFont="1" applyFill="1" applyBorder="1" applyAlignment="1">
      <alignment horizontal="right" vertical="center"/>
    </xf>
    <xf numFmtId="4" fontId="17" fillId="2" borderId="0" xfId="0" applyNumberFormat="1" applyFont="1" applyFill="1" applyBorder="1" applyAlignment="1">
      <alignment horizontal="center" vertical="center"/>
    </xf>
    <xf numFmtId="49" fontId="17" fillId="2" borderId="0" xfId="0" applyNumberFormat="1" applyFont="1" applyFill="1" applyBorder="1" applyAlignment="1">
      <alignment vertical="center" wrapText="1"/>
    </xf>
    <xf numFmtId="49" fontId="17" fillId="2" borderId="0" xfId="0" applyNumberFormat="1" applyFont="1" applyFill="1" applyBorder="1" applyAlignment="1">
      <alignment horizontal="left" vertical="center"/>
    </xf>
    <xf numFmtId="49" fontId="17" fillId="2" borderId="0" xfId="0" applyNumberFormat="1" applyFont="1" applyFill="1" applyBorder="1" applyAlignment="1">
      <alignment horizontal="center" vertical="center"/>
    </xf>
    <xf numFmtId="4" fontId="26" fillId="5" borderId="21" xfId="0" applyNumberFormat="1" applyFont="1" applyFill="1" applyBorder="1" applyAlignment="1">
      <alignment vertical="center"/>
    </xf>
    <xf numFmtId="166" fontId="26" fillId="0" borderId="21" xfId="0" applyNumberFormat="1" applyFont="1" applyBorder="1" applyAlignment="1">
      <alignment vertical="center"/>
    </xf>
    <xf numFmtId="0" fontId="26" fillId="0" borderId="21" xfId="0" applyFont="1" applyBorder="1" applyAlignment="1">
      <alignment horizontal="center" vertical="center" wrapText="1"/>
    </xf>
    <xf numFmtId="0" fontId="26" fillId="0" borderId="21" xfId="0" applyFont="1" applyBorder="1" applyAlignment="1">
      <alignment horizontal="left" vertical="center" wrapText="1"/>
    </xf>
    <xf numFmtId="49" fontId="26" fillId="0" borderId="21" xfId="0" applyNumberFormat="1" applyFont="1" applyBorder="1" applyAlignment="1">
      <alignment horizontal="left" vertical="center" wrapText="1"/>
    </xf>
    <xf numFmtId="4" fontId="1" fillId="5" borderId="20" xfId="0" applyNumberFormat="1" applyFont="1" applyFill="1" applyBorder="1" applyAlignment="1">
      <alignment horizontal="right" vertical="center"/>
    </xf>
    <xf numFmtId="4" fontId="1" fillId="2" borderId="20" xfId="0" applyNumberFormat="1" applyFont="1" applyFill="1" applyBorder="1" applyAlignment="1">
      <alignment horizontal="right" vertical="center"/>
    </xf>
    <xf numFmtId="49" fontId="21" fillId="2" borderId="0" xfId="0" applyNumberFormat="1" applyFont="1" applyFill="1" applyAlignment="1">
      <alignment horizontal="left" vertical="center" wrapText="1" indent="1"/>
    </xf>
    <xf numFmtId="49" fontId="27" fillId="2" borderId="0" xfId="0" applyNumberFormat="1" applyFont="1" applyFill="1"/>
    <xf numFmtId="49" fontId="28" fillId="2" borderId="0" xfId="0" applyNumberFormat="1" applyFont="1" applyFill="1"/>
    <xf numFmtId="4" fontId="28" fillId="2" borderId="0" xfId="0" applyNumberFormat="1" applyFont="1" applyFill="1" applyAlignment="1">
      <alignment horizontal="right" vertical="center"/>
    </xf>
    <xf numFmtId="166" fontId="28" fillId="2" borderId="0" xfId="0" applyNumberFormat="1" applyFont="1" applyFill="1" applyAlignment="1">
      <alignment horizontal="right" vertical="center"/>
    </xf>
    <xf numFmtId="4" fontId="28" fillId="2" borderId="0" xfId="0" applyNumberFormat="1" applyFont="1" applyFill="1" applyAlignment="1">
      <alignment horizontal="center" vertical="center"/>
    </xf>
    <xf numFmtId="49" fontId="28" fillId="2" borderId="0" xfId="0" applyNumberFormat="1" applyFont="1" applyFill="1" applyAlignment="1">
      <alignment horizontal="left" vertical="center"/>
    </xf>
    <xf numFmtId="49" fontId="28" fillId="2" borderId="0" xfId="0" applyNumberFormat="1" applyFont="1" applyFill="1" applyAlignment="1">
      <alignment horizontal="center" vertical="center"/>
    </xf>
    <xf numFmtId="49" fontId="29" fillId="2" borderId="0" xfId="0" applyNumberFormat="1" applyFont="1" applyFill="1"/>
    <xf numFmtId="49" fontId="11" fillId="2" borderId="28" xfId="0" applyNumberFormat="1" applyFont="1" applyFill="1" applyBorder="1" applyAlignment="1">
      <alignment horizontal="center" vertical="center"/>
    </xf>
    <xf numFmtId="0" fontId="0" fillId="2" borderId="0" xfId="0" applyFill="1"/>
    <xf numFmtId="0" fontId="30" fillId="2" borderId="0" xfId="0" applyFont="1" applyFill="1"/>
    <xf numFmtId="0" fontId="31" fillId="0" borderId="0" xfId="0" applyFont="1"/>
    <xf numFmtId="0" fontId="13" fillId="4" borderId="0" xfId="0" applyFont="1" applyFill="1" applyAlignment="1">
      <alignment horizontal="left" vertical="center"/>
    </xf>
    <xf numFmtId="0" fontId="32" fillId="0" borderId="0" xfId="0" applyFont="1" applyAlignment="1">
      <alignment horizontal="left" vertical="center"/>
    </xf>
    <xf numFmtId="0" fontId="13" fillId="4" borderId="0" xfId="0" applyFont="1" applyFill="1" applyAlignment="1">
      <alignment horizontal="left" vertical="center" indent="1"/>
    </xf>
    <xf numFmtId="0" fontId="13" fillId="0" borderId="0" xfId="0" applyFont="1" applyAlignment="1">
      <alignment horizontal="left" vertical="center"/>
    </xf>
    <xf numFmtId="0" fontId="0" fillId="0" borderId="0" xfId="0" applyAlignment="1">
      <alignment horizontal="left" vertical="center" indent="1"/>
    </xf>
    <xf numFmtId="0" fontId="13" fillId="0" borderId="0" xfId="0" applyFont="1" applyAlignment="1">
      <alignment horizontal="left" vertical="center" indent="1"/>
    </xf>
    <xf numFmtId="0" fontId="0" fillId="6" borderId="0" xfId="0" applyFill="1" applyAlignment="1">
      <alignment horizontal="left" vertical="center"/>
    </xf>
    <xf numFmtId="0" fontId="5" fillId="6" borderId="0" xfId="0" applyFont="1" applyFill="1" applyAlignment="1">
      <alignment horizontal="left" vertical="center"/>
    </xf>
    <xf numFmtId="14" fontId="13" fillId="0" borderId="0" xfId="0" applyNumberFormat="1" applyFont="1" applyAlignment="1">
      <alignment horizontal="left" vertical="center"/>
    </xf>
    <xf numFmtId="0" fontId="31" fillId="0" borderId="0" xfId="0" applyFont="1" applyAlignment="1">
      <alignment horizontal="left" indent="1"/>
    </xf>
    <xf numFmtId="0" fontId="12" fillId="0" borderId="0" xfId="0" applyFont="1" applyAlignment="1">
      <alignment horizontal="left" indent="1"/>
    </xf>
    <xf numFmtId="0" fontId="2" fillId="0" borderId="0" xfId="0" applyFont="1" applyAlignment="1">
      <alignment horizontal="left" indent="1"/>
    </xf>
    <xf numFmtId="0" fontId="33" fillId="0" borderId="0" xfId="0" applyFont="1" applyAlignment="1">
      <alignment horizontal="left" vertical="center"/>
    </xf>
    <xf numFmtId="49" fontId="34" fillId="2" borderId="0" xfId="0" applyNumberFormat="1" applyFont="1" applyFill="1" applyBorder="1" applyAlignment="1">
      <alignment vertical="center" wrapText="1"/>
    </xf>
    <xf numFmtId="49" fontId="34" fillId="2" borderId="20" xfId="0" applyNumberFormat="1" applyFont="1" applyFill="1" applyBorder="1" applyAlignment="1">
      <alignment vertical="center" wrapText="1"/>
    </xf>
    <xf numFmtId="49" fontId="16" fillId="2" borderId="0" xfId="0" applyNumberFormat="1" applyFont="1" applyFill="1" applyBorder="1" applyAlignment="1">
      <alignment horizontal="center" vertical="center"/>
    </xf>
    <xf numFmtId="166" fontId="23" fillId="2" borderId="0" xfId="0" applyNumberFormat="1" applyFont="1" applyFill="1" applyBorder="1" applyAlignment="1">
      <alignment horizontal="right" vertical="center"/>
    </xf>
    <xf numFmtId="0" fontId="35" fillId="0" borderId="21" xfId="0" applyFont="1" applyBorder="1" applyAlignment="1">
      <alignment horizontal="left" vertical="center" wrapText="1"/>
    </xf>
    <xf numFmtId="49" fontId="16" fillId="2" borderId="20" xfId="0" applyNumberFormat="1" applyFont="1" applyFill="1" applyBorder="1" applyAlignment="1">
      <alignment horizontal="left" vertical="center"/>
    </xf>
    <xf numFmtId="166" fontId="16" fillId="2" borderId="20" xfId="0" applyNumberFormat="1" applyFont="1" applyFill="1" applyBorder="1" applyAlignment="1">
      <alignment horizontal="right" vertical="center"/>
    </xf>
    <xf numFmtId="4" fontId="16" fillId="5" borderId="20" xfId="0" applyNumberFormat="1" applyFont="1" applyFill="1" applyBorder="1" applyAlignment="1">
      <alignment horizontal="right" vertical="center"/>
    </xf>
    <xf numFmtId="4" fontId="16" fillId="2" borderId="20" xfId="0" applyNumberFormat="1" applyFont="1" applyFill="1" applyBorder="1" applyAlignment="1">
      <alignment horizontal="right" vertical="center"/>
    </xf>
    <xf numFmtId="4" fontId="17" fillId="0" borderId="20" xfId="0" applyNumberFormat="1" applyFont="1" applyBorder="1" applyAlignment="1">
      <alignment horizontal="right" vertical="center"/>
    </xf>
    <xf numFmtId="49" fontId="28" fillId="2" borderId="0" xfId="0" applyNumberFormat="1" applyFont="1" applyFill="1" applyAlignment="1">
      <alignment vertical="center" wrapText="1"/>
    </xf>
    <xf numFmtId="0" fontId="36" fillId="0" borderId="0" xfId="0" applyFont="1" applyAlignment="1">
      <alignment horizontal="left" vertical="center"/>
    </xf>
    <xf numFmtId="49" fontId="26" fillId="0" borderId="0" xfId="0" applyNumberFormat="1" applyFont="1" applyBorder="1" applyAlignment="1">
      <alignment horizontal="left" vertical="center" wrapText="1"/>
    </xf>
    <xf numFmtId="4" fontId="17" fillId="0" borderId="0" xfId="0" applyNumberFormat="1" applyFont="1" applyBorder="1" applyAlignment="1">
      <alignment horizontal="right" vertical="center"/>
    </xf>
    <xf numFmtId="49" fontId="37" fillId="2" borderId="20" xfId="0" applyNumberFormat="1" applyFont="1" applyFill="1" applyBorder="1" applyAlignment="1">
      <alignment vertical="center" wrapText="1"/>
    </xf>
    <xf numFmtId="0" fontId="11" fillId="0" borderId="0" xfId="0" applyFont="1" applyAlignment="1">
      <alignment horizontal="left" vertical="center"/>
    </xf>
    <xf numFmtId="0" fontId="31" fillId="0" borderId="0" xfId="0" applyFont="1" applyAlignment="1">
      <alignment vertical="center"/>
    </xf>
    <xf numFmtId="0" fontId="38" fillId="0" borderId="0" xfId="0" applyFont="1" applyAlignment="1">
      <alignment horizontal="left" vertical="center"/>
    </xf>
    <xf numFmtId="166" fontId="23" fillId="0" borderId="20" xfId="0" applyNumberFormat="1" applyFont="1" applyBorder="1" applyAlignment="1">
      <alignment horizontal="right" vertical="center"/>
    </xf>
    <xf numFmtId="4" fontId="10" fillId="0" borderId="0" xfId="0" applyNumberFormat="1" applyFont="1" applyAlignment="1">
      <alignment horizontal="right" vertical="center"/>
    </xf>
    <xf numFmtId="4" fontId="7" fillId="3" borderId="15" xfId="0" applyNumberFormat="1" applyFont="1" applyFill="1" applyBorder="1" applyAlignment="1">
      <alignment vertical="center"/>
    </xf>
    <xf numFmtId="4" fontId="7" fillId="3" borderId="14" xfId="0" applyNumberFormat="1" applyFont="1" applyFill="1" applyBorder="1" applyAlignment="1">
      <alignment vertical="center"/>
    </xf>
    <xf numFmtId="0" fontId="15" fillId="0" borderId="0" xfId="0" applyFont="1" applyAlignment="1">
      <alignment horizontal="center" vertical="center"/>
    </xf>
    <xf numFmtId="0" fontId="0" fillId="0" borderId="0" xfId="0" applyAlignment="1">
      <alignment horizontal="left" vertical="center"/>
    </xf>
    <xf numFmtId="0" fontId="11" fillId="0" borderId="0" xfId="0" applyFont="1" applyAlignment="1">
      <alignment horizontal="left" vertical="top" wrapText="1"/>
    </xf>
    <xf numFmtId="14" fontId="0" fillId="4" borderId="0" xfId="0" applyNumberFormat="1" applyFill="1" applyAlignment="1">
      <alignment horizontal="left" vertical="center"/>
    </xf>
    <xf numFmtId="4" fontId="11" fillId="0" borderId="7" xfId="0" applyNumberFormat="1" applyFont="1" applyBorder="1" applyAlignment="1">
      <alignment horizontal="right" vertical="center"/>
    </xf>
    <xf numFmtId="0" fontId="4" fillId="0" borderId="0" xfId="0" applyFont="1" applyAlignment="1">
      <alignment horizontal="right" vertical="center"/>
    </xf>
    <xf numFmtId="49" fontId="19" fillId="2" borderId="25" xfId="0" applyNumberFormat="1" applyFont="1" applyFill="1" applyBorder="1" applyAlignment="1">
      <alignment horizontal="center" vertical="center"/>
    </xf>
    <xf numFmtId="49" fontId="19" fillId="2" borderId="22" xfId="0" applyNumberFormat="1" applyFont="1" applyFill="1" applyBorder="1" applyAlignment="1">
      <alignment horizontal="center" vertical="center"/>
    </xf>
    <xf numFmtId="0" fontId="11" fillId="0" borderId="0" xfId="0" applyFont="1" applyAlignment="1">
      <alignment horizontal="left" vertical="center" wrapText="1"/>
    </xf>
    <xf numFmtId="49" fontId="11" fillId="2" borderId="30" xfId="0" applyNumberFormat="1" applyFont="1" applyFill="1" applyBorder="1" applyAlignment="1">
      <alignment horizontal="center" vertical="center"/>
    </xf>
    <xf numFmtId="49" fontId="11" fillId="2" borderId="29" xfId="0" applyNumberFormat="1" applyFont="1" applyFill="1" applyBorder="1" applyAlignment="1">
      <alignment horizontal="center" vertical="center"/>
    </xf>
    <xf numFmtId="49" fontId="19" fillId="2" borderId="27" xfId="0" applyNumberFormat="1" applyFont="1" applyFill="1" applyBorder="1" applyAlignment="1">
      <alignment horizontal="center" vertical="center" wrapText="1"/>
    </xf>
    <xf numFmtId="49" fontId="19" fillId="2" borderId="24" xfId="0" applyNumberFormat="1" applyFont="1" applyFill="1" applyBorder="1" applyAlignment="1">
      <alignment horizontal="center" vertical="center" wrapText="1"/>
    </xf>
    <xf numFmtId="49" fontId="19" fillId="2" borderId="26" xfId="0" applyNumberFormat="1" applyFont="1" applyFill="1" applyBorder="1" applyAlignment="1">
      <alignment horizontal="center" vertical="center" wrapText="1"/>
    </xf>
    <xf numFmtId="49" fontId="19" fillId="2" borderId="23" xfId="0" applyNumberFormat="1" applyFont="1" applyFill="1" applyBorder="1" applyAlignment="1">
      <alignment horizontal="center" vertical="center" wrapText="1"/>
    </xf>
    <xf numFmtId="4" fontId="17" fillId="0" borderId="20" xfId="0" applyNumberFormat="1" applyFont="1" applyFill="1" applyBorder="1" applyAlignment="1">
      <alignment horizontal="right" vertical="center"/>
    </xf>
    <xf numFmtId="4" fontId="16" fillId="0" borderId="20" xfId="0" applyNumberFormat="1" applyFont="1" applyFill="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D4A3-6E34-4665-9B09-1AA9727FFBAB}">
  <sheetPr>
    <pageSetUpPr fitToPage="1"/>
  </sheetPr>
  <dimension ref="B1:T54"/>
  <sheetViews>
    <sheetView showGridLines="0" zoomScale="145" zoomScaleNormal="145" workbookViewId="0">
      <selection activeCell="Q14" sqref="Q14"/>
    </sheetView>
  </sheetViews>
  <sheetFormatPr defaultColWidth="9.28515625" defaultRowHeight="11.25" x14ac:dyDescent="0.2"/>
  <cols>
    <col min="1" max="1" width="4.85546875" style="1" customWidth="1"/>
    <col min="2" max="2" width="0.85546875" style="1" customWidth="1"/>
    <col min="3" max="3" width="3.85546875" style="1" customWidth="1"/>
    <col min="4" max="5" width="2.7109375" style="1" customWidth="1"/>
    <col min="6" max="6" width="12.28515625" style="1" customWidth="1"/>
    <col min="7" max="7" width="2.7109375" style="1" customWidth="1"/>
    <col min="8" max="8" width="5.85546875" style="1" customWidth="1"/>
    <col min="9" max="9" width="8.28515625" style="1" customWidth="1"/>
    <col min="10" max="10" width="5" style="1" customWidth="1"/>
    <col min="11" max="11" width="3.7109375" style="1" customWidth="1"/>
    <col min="12" max="12" width="3" style="1" customWidth="1"/>
    <col min="13" max="13" width="12.140625" style="1" customWidth="1"/>
    <col min="14" max="14" width="2.42578125" style="1" customWidth="1"/>
    <col min="15" max="15" width="7" style="1" customWidth="1"/>
    <col min="16" max="16" width="4.42578125" style="1" customWidth="1"/>
    <col min="17" max="17" width="13.7109375" style="1" customWidth="1"/>
    <col min="18" max="18" width="3.42578125" style="1" customWidth="1"/>
    <col min="19" max="19" width="3.85546875" style="1" customWidth="1"/>
    <col min="20" max="20" width="0.85546875" style="1" customWidth="1"/>
    <col min="21" max="21" width="4.85546875" style="1" customWidth="1"/>
    <col min="22" max="22" width="9.28515625" style="1" customWidth="1"/>
    <col min="23" max="16384" width="9.28515625" style="1"/>
  </cols>
  <sheetData>
    <row r="1" spans="2:20" ht="39.75" customHeight="1" x14ac:dyDescent="0.2"/>
    <row r="2" spans="2:20" ht="6.95" customHeight="1" x14ac:dyDescent="0.2">
      <c r="B2" s="59"/>
      <c r="C2" s="58"/>
      <c r="D2" s="58"/>
      <c r="E2" s="58"/>
      <c r="F2" s="58"/>
      <c r="G2" s="58"/>
      <c r="H2" s="58"/>
      <c r="I2" s="58"/>
      <c r="J2" s="58"/>
      <c r="K2" s="58"/>
      <c r="L2" s="58"/>
      <c r="M2" s="58"/>
      <c r="N2" s="58"/>
      <c r="O2" s="58"/>
      <c r="P2" s="58"/>
      <c r="Q2" s="58"/>
      <c r="R2" s="58"/>
      <c r="S2" s="58"/>
      <c r="T2" s="57"/>
    </row>
    <row r="3" spans="2:20" ht="24.95" customHeight="1" x14ac:dyDescent="0.2">
      <c r="B3" s="17"/>
      <c r="D3" s="147" t="s">
        <v>24</v>
      </c>
      <c r="E3" s="147"/>
      <c r="F3" s="147"/>
      <c r="G3" s="147"/>
      <c r="H3" s="147"/>
      <c r="I3" s="147"/>
      <c r="J3" s="147"/>
      <c r="K3" s="147"/>
      <c r="L3" s="147"/>
      <c r="M3" s="147"/>
      <c r="N3" s="147"/>
      <c r="O3" s="147"/>
      <c r="P3" s="147"/>
      <c r="Q3" s="56"/>
      <c r="R3" s="56"/>
      <c r="S3" s="55"/>
      <c r="T3" s="13"/>
    </row>
    <row r="4" spans="2:20" ht="19.5" customHeight="1" x14ac:dyDescent="0.2">
      <c r="B4" s="17"/>
      <c r="D4" s="54"/>
      <c r="T4" s="13"/>
    </row>
    <row r="5" spans="2:20" ht="12" customHeight="1" x14ac:dyDescent="0.2">
      <c r="B5" s="17"/>
      <c r="D5" s="41" t="s">
        <v>23</v>
      </c>
      <c r="G5" s="148" t="s">
        <v>178</v>
      </c>
      <c r="H5" s="148"/>
      <c r="I5" s="148"/>
      <c r="J5" s="148"/>
      <c r="K5" s="148"/>
      <c r="L5" s="148"/>
      <c r="M5" s="148"/>
      <c r="N5" s="148"/>
      <c r="O5" s="148"/>
      <c r="P5" s="148"/>
      <c r="Q5" s="148"/>
      <c r="R5" s="148"/>
      <c r="S5" s="15"/>
      <c r="T5" s="13"/>
    </row>
    <row r="6" spans="2:20" ht="32.25" customHeight="1" x14ac:dyDescent="0.2">
      <c r="B6" s="17"/>
      <c r="D6" s="53" t="s">
        <v>22</v>
      </c>
      <c r="E6" s="52"/>
      <c r="F6" s="52"/>
      <c r="G6" s="149" t="s">
        <v>180</v>
      </c>
      <c r="H6" s="149"/>
      <c r="I6" s="149"/>
      <c r="J6" s="149"/>
      <c r="K6" s="149"/>
      <c r="L6" s="149"/>
      <c r="M6" s="149"/>
      <c r="N6" s="149"/>
      <c r="O6" s="149"/>
      <c r="P6" s="149"/>
      <c r="Q6" s="149"/>
      <c r="R6" s="149"/>
      <c r="S6" s="50"/>
      <c r="T6" s="13"/>
    </row>
    <row r="7" spans="2:20" ht="6.95" customHeight="1" x14ac:dyDescent="0.2">
      <c r="B7" s="17"/>
      <c r="D7" s="53"/>
      <c r="E7" s="52"/>
      <c r="F7" s="52"/>
      <c r="G7" s="51"/>
      <c r="H7" s="50"/>
      <c r="I7" s="50"/>
      <c r="J7" s="50"/>
      <c r="K7" s="50"/>
      <c r="L7" s="50"/>
      <c r="M7" s="50"/>
      <c r="N7" s="50"/>
      <c r="O7" s="50"/>
      <c r="P7" s="50"/>
      <c r="Q7" s="50"/>
      <c r="R7" s="50"/>
      <c r="S7" s="50"/>
      <c r="T7" s="13"/>
    </row>
    <row r="8" spans="2:20" ht="12" customHeight="1" x14ac:dyDescent="0.2">
      <c r="B8" s="17"/>
      <c r="D8" s="41" t="s">
        <v>21</v>
      </c>
      <c r="G8" s="136" t="s">
        <v>179</v>
      </c>
      <c r="N8" s="41" t="s">
        <v>20</v>
      </c>
      <c r="O8" s="43"/>
      <c r="Q8" s="150"/>
      <c r="R8" s="150"/>
      <c r="S8" s="49"/>
      <c r="T8" s="13"/>
    </row>
    <row r="9" spans="2:20" ht="12" customHeight="1" x14ac:dyDescent="0.2">
      <c r="B9" s="17"/>
      <c r="D9" s="41"/>
      <c r="G9" s="48"/>
      <c r="N9" s="41"/>
      <c r="O9" s="43"/>
      <c r="Q9" s="48"/>
      <c r="T9" s="13"/>
    </row>
    <row r="10" spans="2:20" ht="12" customHeight="1" x14ac:dyDescent="0.2">
      <c r="B10" s="17"/>
      <c r="D10" s="41" t="s">
        <v>2</v>
      </c>
      <c r="G10" s="47" t="s">
        <v>181</v>
      </c>
      <c r="N10" s="41" t="s">
        <v>16</v>
      </c>
      <c r="O10" s="43"/>
      <c r="Q10" s="40" t="s">
        <v>18</v>
      </c>
      <c r="T10" s="13"/>
    </row>
    <row r="11" spans="2:20" ht="15" customHeight="1" x14ac:dyDescent="0.2">
      <c r="B11" s="17"/>
      <c r="D11" s="46"/>
      <c r="E11" s="12"/>
      <c r="F11" s="46"/>
      <c r="G11" s="46"/>
      <c r="H11" s="46"/>
      <c r="N11" s="41" t="s">
        <v>15</v>
      </c>
      <c r="O11" s="43"/>
      <c r="Q11" s="40" t="s">
        <v>14</v>
      </c>
      <c r="T11" s="13"/>
    </row>
    <row r="12" spans="2:20" ht="6.95" customHeight="1" x14ac:dyDescent="0.2">
      <c r="B12" s="17"/>
      <c r="N12" s="43"/>
      <c r="O12" s="43"/>
      <c r="T12" s="13"/>
    </row>
    <row r="13" spans="2:20" ht="12" customHeight="1" x14ac:dyDescent="0.2">
      <c r="B13" s="17"/>
      <c r="D13" s="41" t="s">
        <v>1</v>
      </c>
      <c r="G13" s="44" t="s">
        <v>14</v>
      </c>
      <c r="H13" s="45"/>
      <c r="I13" s="45"/>
      <c r="J13" s="45"/>
      <c r="K13" s="45"/>
      <c r="L13" s="45"/>
      <c r="M13" s="45"/>
      <c r="N13" s="41" t="s">
        <v>16</v>
      </c>
      <c r="O13" s="43"/>
      <c r="Q13" s="44" t="s">
        <v>14</v>
      </c>
      <c r="T13" s="13"/>
    </row>
    <row r="14" spans="2:20" ht="15" customHeight="1" x14ac:dyDescent="0.2">
      <c r="B14" s="17"/>
      <c r="E14" s="42"/>
      <c r="N14" s="41" t="s">
        <v>15</v>
      </c>
      <c r="O14" s="43"/>
      <c r="Q14" s="44" t="s">
        <v>14</v>
      </c>
      <c r="T14" s="13"/>
    </row>
    <row r="15" spans="2:20" ht="6.95" customHeight="1" x14ac:dyDescent="0.2">
      <c r="B15" s="17"/>
      <c r="N15" s="43"/>
      <c r="O15" s="43"/>
      <c r="T15" s="13"/>
    </row>
    <row r="16" spans="2:20" ht="12" customHeight="1" x14ac:dyDescent="0.2">
      <c r="B16" s="17"/>
      <c r="D16" s="41" t="s">
        <v>4</v>
      </c>
      <c r="G16" s="40" t="s">
        <v>17</v>
      </c>
      <c r="N16" s="41" t="s">
        <v>16</v>
      </c>
      <c r="O16" s="43"/>
      <c r="Q16" s="40" t="s">
        <v>14</v>
      </c>
      <c r="T16" s="13"/>
    </row>
    <row r="17" spans="2:20" ht="15" customHeight="1" x14ac:dyDescent="0.2">
      <c r="B17" s="17"/>
      <c r="E17" s="42"/>
      <c r="N17" s="41" t="s">
        <v>15</v>
      </c>
      <c r="O17" s="43"/>
      <c r="Q17" s="40" t="s">
        <v>14</v>
      </c>
      <c r="T17" s="13"/>
    </row>
    <row r="18" spans="2:20" ht="6.95" customHeight="1" x14ac:dyDescent="0.2">
      <c r="B18" s="17"/>
      <c r="N18" s="43"/>
      <c r="O18" s="43"/>
      <c r="T18" s="13"/>
    </row>
    <row r="19" spans="2:20" ht="12" customHeight="1" x14ac:dyDescent="0.2">
      <c r="B19" s="17"/>
      <c r="D19" s="41" t="s">
        <v>3</v>
      </c>
      <c r="G19" s="40" t="s">
        <v>17</v>
      </c>
      <c r="N19" s="41" t="s">
        <v>16</v>
      </c>
      <c r="O19" s="43"/>
      <c r="Q19" s="40" t="s">
        <v>14</v>
      </c>
      <c r="T19" s="13"/>
    </row>
    <row r="20" spans="2:20" ht="15" customHeight="1" x14ac:dyDescent="0.2">
      <c r="B20" s="17"/>
      <c r="E20" s="42"/>
      <c r="N20" s="41" t="s">
        <v>15</v>
      </c>
      <c r="O20" s="41"/>
      <c r="Q20" s="40" t="s">
        <v>14</v>
      </c>
      <c r="T20" s="13"/>
    </row>
    <row r="21" spans="2:20" ht="6.75" customHeight="1" x14ac:dyDescent="0.2">
      <c r="B21" s="17"/>
      <c r="E21" s="42"/>
      <c r="N21" s="41"/>
      <c r="O21" s="41"/>
      <c r="Q21" s="40"/>
      <c r="T21" s="13"/>
    </row>
    <row r="22" spans="2:20" ht="10.5" customHeight="1" x14ac:dyDescent="0.2">
      <c r="B22" s="17"/>
      <c r="D22" s="39"/>
      <c r="E22" s="39"/>
      <c r="F22" s="39"/>
      <c r="G22" s="39"/>
      <c r="H22" s="39"/>
      <c r="I22" s="39"/>
      <c r="J22" s="39"/>
      <c r="K22" s="39"/>
      <c r="L22" s="39"/>
      <c r="M22" s="39"/>
      <c r="N22" s="39"/>
      <c r="O22" s="39"/>
      <c r="P22" s="39"/>
      <c r="Q22" s="39"/>
      <c r="R22" s="39"/>
      <c r="T22" s="13"/>
    </row>
    <row r="23" spans="2:20" s="2" customFormat="1" ht="25.9" customHeight="1" x14ac:dyDescent="0.25">
      <c r="B23" s="7"/>
      <c r="D23" s="38" t="s">
        <v>13</v>
      </c>
      <c r="E23" s="37"/>
      <c r="F23" s="37"/>
      <c r="G23" s="37"/>
      <c r="H23" s="37"/>
      <c r="I23" s="37"/>
      <c r="J23" s="37"/>
      <c r="K23" s="37"/>
      <c r="L23" s="37"/>
      <c r="M23" s="37"/>
      <c r="N23" s="151">
        <f>'VV - Opr chod Neštěmická_I'!I18</f>
        <v>0</v>
      </c>
      <c r="O23" s="151"/>
      <c r="P23" s="151"/>
      <c r="Q23" s="151"/>
      <c r="R23" s="151"/>
      <c r="T23" s="6"/>
    </row>
    <row r="24" spans="2:20" s="2" customFormat="1" ht="6.75" customHeight="1" x14ac:dyDescent="0.25">
      <c r="B24" s="7"/>
      <c r="T24" s="6"/>
    </row>
    <row r="25" spans="2:20" s="2" customFormat="1" ht="12" customHeight="1" x14ac:dyDescent="0.25">
      <c r="B25" s="7"/>
      <c r="D25" s="12"/>
      <c r="E25" s="12"/>
      <c r="F25" s="12"/>
      <c r="G25" s="12"/>
      <c r="H25" s="12"/>
      <c r="I25" s="34" t="s">
        <v>12</v>
      </c>
      <c r="J25" s="12"/>
      <c r="K25" s="33"/>
      <c r="L25" s="152" t="s">
        <v>11</v>
      </c>
      <c r="M25" s="152"/>
      <c r="N25" s="152" t="s">
        <v>10</v>
      </c>
      <c r="O25" s="152"/>
      <c r="P25" s="152"/>
      <c r="Q25" s="152"/>
      <c r="R25" s="152"/>
      <c r="S25" s="36"/>
      <c r="T25" s="6"/>
    </row>
    <row r="26" spans="2:20" s="27" customFormat="1" ht="14.45" customHeight="1" x14ac:dyDescent="0.25">
      <c r="B26" s="35"/>
      <c r="D26" s="33" t="s">
        <v>9</v>
      </c>
      <c r="E26" s="33"/>
      <c r="F26" s="34" t="s">
        <v>8</v>
      </c>
      <c r="G26" s="33"/>
      <c r="H26" s="33"/>
      <c r="I26" s="32">
        <v>21</v>
      </c>
      <c r="J26" s="31"/>
      <c r="K26" s="30"/>
      <c r="L26" s="144">
        <f>N23</f>
        <v>0</v>
      </c>
      <c r="M26" s="144"/>
      <c r="N26" s="144">
        <f>L26*0.21</f>
        <v>0</v>
      </c>
      <c r="O26" s="144"/>
      <c r="P26" s="144"/>
      <c r="Q26" s="144"/>
      <c r="R26" s="144"/>
      <c r="S26" s="29"/>
      <c r="T26" s="28"/>
    </row>
    <row r="27" spans="2:20" s="2" customFormat="1" ht="6.95" customHeight="1" x14ac:dyDescent="0.25">
      <c r="B27" s="7"/>
      <c r="T27" s="6"/>
    </row>
    <row r="28" spans="2:20" s="2" customFormat="1" ht="25.9" customHeight="1" x14ac:dyDescent="0.25">
      <c r="B28" s="7"/>
      <c r="D28" s="26" t="s">
        <v>7</v>
      </c>
      <c r="E28" s="23"/>
      <c r="F28" s="23"/>
      <c r="G28" s="23"/>
      <c r="H28" s="23"/>
      <c r="I28" s="25" t="s">
        <v>6</v>
      </c>
      <c r="J28" s="24"/>
      <c r="K28" s="24" t="s">
        <v>5</v>
      </c>
      <c r="L28" s="23"/>
      <c r="M28" s="23"/>
      <c r="N28" s="145">
        <f>N23+N26</f>
        <v>0</v>
      </c>
      <c r="O28" s="145"/>
      <c r="P28" s="145"/>
      <c r="Q28" s="145"/>
      <c r="R28" s="146"/>
      <c r="S28" s="22"/>
      <c r="T28" s="21"/>
    </row>
    <row r="29" spans="2:20" s="2" customFormat="1" ht="6.95" customHeight="1" x14ac:dyDescent="0.25">
      <c r="B29" s="7"/>
      <c r="T29" s="6"/>
    </row>
    <row r="30" spans="2:20" s="2" customFormat="1" ht="14.45" customHeight="1" x14ac:dyDescent="0.25">
      <c r="B30" s="7"/>
      <c r="T30" s="6"/>
    </row>
    <row r="31" spans="2:20" s="2" customFormat="1" ht="14.45" customHeight="1" x14ac:dyDescent="0.25">
      <c r="B31" s="7"/>
      <c r="T31" s="6"/>
    </row>
    <row r="32" spans="2:20" s="2" customFormat="1" ht="14.45" customHeight="1" x14ac:dyDescent="0.25">
      <c r="B32" s="7"/>
      <c r="T32" s="6"/>
    </row>
    <row r="33" spans="2:20" ht="14.45" customHeight="1" x14ac:dyDescent="0.2">
      <c r="B33" s="17"/>
      <c r="T33" s="13"/>
    </row>
    <row r="34" spans="2:20" s="2" customFormat="1" ht="14.45" customHeight="1" x14ac:dyDescent="0.25">
      <c r="B34" s="7"/>
      <c r="D34" s="20" t="s">
        <v>4</v>
      </c>
      <c r="E34" s="19"/>
      <c r="F34" s="19"/>
      <c r="G34" s="19"/>
      <c r="H34" s="19"/>
      <c r="I34" s="19"/>
      <c r="J34" s="19"/>
      <c r="K34" s="18"/>
      <c r="L34" s="12"/>
      <c r="M34" s="20" t="s">
        <v>3</v>
      </c>
      <c r="N34" s="19"/>
      <c r="O34" s="19"/>
      <c r="P34" s="19"/>
      <c r="Q34" s="19"/>
      <c r="R34" s="18"/>
      <c r="T34" s="6"/>
    </row>
    <row r="35" spans="2:20" ht="12" customHeight="1" x14ac:dyDescent="0.2">
      <c r="B35" s="17"/>
      <c r="D35" s="16"/>
      <c r="E35" s="15"/>
      <c r="F35" s="15"/>
      <c r="G35" s="15"/>
      <c r="H35" s="15"/>
      <c r="I35" s="15"/>
      <c r="J35" s="15"/>
      <c r="K35" s="14"/>
      <c r="L35" s="15"/>
      <c r="M35" s="16"/>
      <c r="N35" s="15"/>
      <c r="O35" s="15"/>
      <c r="P35" s="15"/>
      <c r="Q35" s="15"/>
      <c r="R35" s="14"/>
      <c r="T35" s="13"/>
    </row>
    <row r="36" spans="2:20" ht="12" customHeight="1" x14ac:dyDescent="0.2">
      <c r="B36" s="17"/>
      <c r="D36" s="16"/>
      <c r="E36" s="15"/>
      <c r="F36" s="15"/>
      <c r="G36" s="15"/>
      <c r="H36" s="15"/>
      <c r="I36" s="15"/>
      <c r="J36" s="15"/>
      <c r="K36" s="14"/>
      <c r="L36" s="15"/>
      <c r="M36" s="16"/>
      <c r="N36" s="15"/>
      <c r="O36" s="15"/>
      <c r="P36" s="15"/>
      <c r="Q36" s="15"/>
      <c r="R36" s="14"/>
      <c r="T36" s="13"/>
    </row>
    <row r="37" spans="2:20" ht="12" customHeight="1" x14ac:dyDescent="0.2">
      <c r="B37" s="17"/>
      <c r="D37" s="16"/>
      <c r="E37" s="15"/>
      <c r="F37" s="15"/>
      <c r="G37" s="15"/>
      <c r="H37" s="15"/>
      <c r="I37" s="15"/>
      <c r="J37" s="15"/>
      <c r="K37" s="14"/>
      <c r="L37" s="15"/>
      <c r="M37" s="16"/>
      <c r="N37" s="15"/>
      <c r="O37" s="15"/>
      <c r="P37" s="15"/>
      <c r="Q37" s="15"/>
      <c r="R37" s="14"/>
      <c r="T37" s="13"/>
    </row>
    <row r="38" spans="2:20" ht="12" customHeight="1" x14ac:dyDescent="0.2">
      <c r="B38" s="17"/>
      <c r="D38" s="16"/>
      <c r="E38" s="15"/>
      <c r="F38" s="15"/>
      <c r="G38" s="15"/>
      <c r="H38" s="15"/>
      <c r="I38" s="15"/>
      <c r="J38" s="15"/>
      <c r="K38" s="14"/>
      <c r="L38" s="15"/>
      <c r="M38" s="16"/>
      <c r="N38" s="15"/>
      <c r="O38" s="15"/>
      <c r="P38" s="15"/>
      <c r="Q38" s="15"/>
      <c r="R38" s="14"/>
      <c r="T38" s="13"/>
    </row>
    <row r="39" spans="2:20" ht="12" customHeight="1" x14ac:dyDescent="0.2">
      <c r="B39" s="17"/>
      <c r="D39" s="16"/>
      <c r="E39" s="15"/>
      <c r="F39" s="15"/>
      <c r="G39" s="15"/>
      <c r="H39" s="15"/>
      <c r="I39" s="15"/>
      <c r="J39" s="15"/>
      <c r="K39" s="14"/>
      <c r="L39" s="15"/>
      <c r="M39" s="16"/>
      <c r="N39" s="15"/>
      <c r="O39" s="15"/>
      <c r="P39" s="15"/>
      <c r="Q39" s="15"/>
      <c r="R39" s="14"/>
      <c r="T39" s="13"/>
    </row>
    <row r="40" spans="2:20" ht="12" customHeight="1" x14ac:dyDescent="0.2">
      <c r="B40" s="17"/>
      <c r="D40" s="16"/>
      <c r="E40" s="15"/>
      <c r="F40" s="15"/>
      <c r="G40" s="15"/>
      <c r="H40" s="15"/>
      <c r="I40" s="15"/>
      <c r="J40" s="15"/>
      <c r="K40" s="14"/>
      <c r="L40" s="15"/>
      <c r="M40" s="16"/>
      <c r="N40" s="15"/>
      <c r="O40" s="15"/>
      <c r="P40" s="15"/>
      <c r="Q40" s="15"/>
      <c r="R40" s="14"/>
      <c r="T40" s="13"/>
    </row>
    <row r="41" spans="2:20" ht="12" customHeight="1" x14ac:dyDescent="0.2">
      <c r="B41" s="17"/>
      <c r="D41" s="16"/>
      <c r="E41" s="15"/>
      <c r="F41" s="15"/>
      <c r="G41" s="15"/>
      <c r="H41" s="15"/>
      <c r="I41" s="15"/>
      <c r="J41" s="15"/>
      <c r="K41" s="14"/>
      <c r="L41" s="15"/>
      <c r="M41" s="16"/>
      <c r="N41" s="15"/>
      <c r="O41" s="15"/>
      <c r="P41" s="15"/>
      <c r="Q41" s="15"/>
      <c r="R41" s="14"/>
      <c r="T41" s="13"/>
    </row>
    <row r="42" spans="2:20" s="2" customFormat="1" ht="12.75" customHeight="1" x14ac:dyDescent="0.25">
      <c r="B42" s="7"/>
      <c r="D42" s="11" t="s">
        <v>0</v>
      </c>
      <c r="E42" s="10"/>
      <c r="F42" s="10"/>
      <c r="G42" s="10"/>
      <c r="H42" s="10"/>
      <c r="I42" s="9"/>
      <c r="J42" s="10"/>
      <c r="K42" s="8"/>
      <c r="L42" s="12"/>
      <c r="M42" s="11" t="s">
        <v>0</v>
      </c>
      <c r="N42" s="10"/>
      <c r="O42" s="10"/>
      <c r="P42" s="9"/>
      <c r="Q42" s="9"/>
      <c r="R42" s="8"/>
      <c r="T42" s="6"/>
    </row>
    <row r="43" spans="2:20" ht="12" customHeight="1" x14ac:dyDescent="0.2">
      <c r="B43" s="17"/>
      <c r="D43" s="15"/>
      <c r="E43" s="15"/>
      <c r="F43" s="15"/>
      <c r="G43" s="15"/>
      <c r="H43" s="15"/>
      <c r="I43" s="15"/>
      <c r="J43" s="15"/>
      <c r="K43" s="15"/>
      <c r="L43" s="15"/>
      <c r="M43" s="15"/>
      <c r="N43" s="15"/>
      <c r="O43" s="15"/>
      <c r="P43" s="15"/>
      <c r="Q43" s="15"/>
      <c r="R43" s="15"/>
      <c r="T43" s="13"/>
    </row>
    <row r="44" spans="2:20" s="2" customFormat="1" ht="12.75" customHeight="1" x14ac:dyDescent="0.25">
      <c r="B44" s="7"/>
      <c r="D44" s="20" t="s">
        <v>2</v>
      </c>
      <c r="E44" s="19"/>
      <c r="F44" s="19"/>
      <c r="G44" s="19"/>
      <c r="H44" s="19"/>
      <c r="I44" s="19"/>
      <c r="J44" s="19"/>
      <c r="K44" s="18"/>
      <c r="L44" s="12"/>
      <c r="M44" s="20" t="s">
        <v>1</v>
      </c>
      <c r="N44" s="19"/>
      <c r="O44" s="19"/>
      <c r="P44" s="19"/>
      <c r="Q44" s="19"/>
      <c r="R44" s="18"/>
      <c r="T44" s="6"/>
    </row>
    <row r="45" spans="2:20" ht="12" customHeight="1" x14ac:dyDescent="0.2">
      <c r="B45" s="17"/>
      <c r="D45" s="16"/>
      <c r="E45" s="15"/>
      <c r="F45" s="15"/>
      <c r="G45" s="15"/>
      <c r="H45" s="15"/>
      <c r="I45" s="15"/>
      <c r="J45" s="15"/>
      <c r="K45" s="14"/>
      <c r="L45" s="15"/>
      <c r="M45" s="16"/>
      <c r="N45" s="15"/>
      <c r="O45" s="15"/>
      <c r="P45" s="15"/>
      <c r="Q45" s="15"/>
      <c r="R45" s="14"/>
      <c r="T45" s="13"/>
    </row>
    <row r="46" spans="2:20" ht="12" customHeight="1" x14ac:dyDescent="0.2">
      <c r="B46" s="17"/>
      <c r="D46" s="16"/>
      <c r="E46" s="15"/>
      <c r="F46" s="15"/>
      <c r="G46" s="15"/>
      <c r="H46" s="15"/>
      <c r="I46" s="15"/>
      <c r="J46" s="15"/>
      <c r="K46" s="14"/>
      <c r="L46" s="15"/>
      <c r="M46" s="16"/>
      <c r="N46" s="15"/>
      <c r="O46" s="15"/>
      <c r="P46" s="15"/>
      <c r="Q46" s="15"/>
      <c r="R46" s="14"/>
      <c r="T46" s="13"/>
    </row>
    <row r="47" spans="2:20" ht="12" customHeight="1" x14ac:dyDescent="0.2">
      <c r="B47" s="17"/>
      <c r="D47" s="16"/>
      <c r="E47" s="15"/>
      <c r="F47" s="15"/>
      <c r="G47" s="15"/>
      <c r="H47" s="15"/>
      <c r="I47" s="15"/>
      <c r="J47" s="15"/>
      <c r="K47" s="14"/>
      <c r="L47" s="15"/>
      <c r="M47" s="16"/>
      <c r="N47" s="15"/>
      <c r="O47" s="15"/>
      <c r="P47" s="15"/>
      <c r="Q47" s="15"/>
      <c r="R47" s="14"/>
      <c r="T47" s="13"/>
    </row>
    <row r="48" spans="2:20" ht="12" customHeight="1" x14ac:dyDescent="0.2">
      <c r="B48" s="17"/>
      <c r="D48" s="16"/>
      <c r="E48" s="15"/>
      <c r="F48" s="15"/>
      <c r="G48" s="15"/>
      <c r="H48" s="15"/>
      <c r="I48" s="15"/>
      <c r="J48" s="15"/>
      <c r="K48" s="14"/>
      <c r="L48" s="15"/>
      <c r="M48" s="16"/>
      <c r="N48" s="15"/>
      <c r="O48" s="15"/>
      <c r="P48" s="15"/>
      <c r="Q48" s="15"/>
      <c r="R48" s="14"/>
      <c r="T48" s="13"/>
    </row>
    <row r="49" spans="2:20" ht="12" customHeight="1" x14ac:dyDescent="0.2">
      <c r="B49" s="17"/>
      <c r="D49" s="16"/>
      <c r="E49" s="15"/>
      <c r="F49" s="15"/>
      <c r="G49" s="15"/>
      <c r="H49" s="15"/>
      <c r="I49" s="15"/>
      <c r="J49" s="15"/>
      <c r="K49" s="14"/>
      <c r="L49" s="15"/>
      <c r="M49" s="16"/>
      <c r="N49" s="15"/>
      <c r="O49" s="15"/>
      <c r="P49" s="15"/>
      <c r="Q49" s="15"/>
      <c r="R49" s="14"/>
      <c r="T49" s="13"/>
    </row>
    <row r="50" spans="2:20" ht="12" customHeight="1" x14ac:dyDescent="0.2">
      <c r="B50" s="17"/>
      <c r="D50" s="16"/>
      <c r="E50" s="15"/>
      <c r="F50" s="15"/>
      <c r="G50" s="15"/>
      <c r="H50" s="15"/>
      <c r="I50" s="15"/>
      <c r="J50" s="15"/>
      <c r="K50" s="14"/>
      <c r="L50" s="15"/>
      <c r="M50" s="16"/>
      <c r="N50" s="15"/>
      <c r="O50" s="15"/>
      <c r="P50" s="15"/>
      <c r="Q50" s="15"/>
      <c r="R50" s="14"/>
      <c r="T50" s="13"/>
    </row>
    <row r="51" spans="2:20" ht="12" customHeight="1" x14ac:dyDescent="0.2">
      <c r="B51" s="17"/>
      <c r="D51" s="16"/>
      <c r="E51" s="15"/>
      <c r="F51" s="15"/>
      <c r="G51" s="15"/>
      <c r="H51" s="15"/>
      <c r="I51" s="15"/>
      <c r="J51" s="15"/>
      <c r="K51" s="14"/>
      <c r="L51" s="15"/>
      <c r="M51" s="16"/>
      <c r="N51" s="15"/>
      <c r="O51" s="15"/>
      <c r="P51" s="15"/>
      <c r="Q51" s="15"/>
      <c r="R51" s="14"/>
      <c r="T51" s="13"/>
    </row>
    <row r="52" spans="2:20" s="2" customFormat="1" ht="12.75" customHeight="1" x14ac:dyDescent="0.25">
      <c r="B52" s="7"/>
      <c r="D52" s="11" t="s">
        <v>0</v>
      </c>
      <c r="E52" s="10"/>
      <c r="F52" s="10"/>
      <c r="G52" s="10"/>
      <c r="H52" s="10"/>
      <c r="I52" s="9"/>
      <c r="J52" s="10"/>
      <c r="K52" s="8"/>
      <c r="L52" s="12"/>
      <c r="M52" s="11" t="s">
        <v>0</v>
      </c>
      <c r="N52" s="10"/>
      <c r="O52" s="10"/>
      <c r="P52" s="10"/>
      <c r="Q52" s="9"/>
      <c r="R52" s="8"/>
      <c r="T52" s="6"/>
    </row>
    <row r="53" spans="2:20" s="2" customFormat="1" x14ac:dyDescent="0.25">
      <c r="B53" s="7"/>
      <c r="T53" s="6"/>
    </row>
    <row r="54" spans="2:20" s="2" customFormat="1" ht="6.95" customHeight="1" x14ac:dyDescent="0.25">
      <c r="B54" s="5"/>
      <c r="C54" s="4"/>
      <c r="D54" s="4"/>
      <c r="E54" s="4"/>
      <c r="F54" s="4"/>
      <c r="G54" s="4"/>
      <c r="H54" s="4"/>
      <c r="I54" s="4"/>
      <c r="J54" s="4"/>
      <c r="K54" s="4"/>
      <c r="L54" s="4"/>
      <c r="M54" s="4"/>
      <c r="N54" s="4"/>
      <c r="O54" s="4"/>
      <c r="P54" s="4"/>
      <c r="Q54" s="4"/>
      <c r="R54" s="4"/>
      <c r="S54" s="4"/>
      <c r="T54" s="3"/>
    </row>
  </sheetData>
  <sheetProtection algorithmName="SHA-512" hashValue="ZbBghlbTbMts3tuSlvR+uEnzG6sPWlBAJJXiyMwUQh2fO0YJVtLnyoqTrsUaNJy5gz0+HzAtM/VslohvZ6SwQQ==" saltValue="st2C/e7wZgIA9tf6BOasLQ==" spinCount="100000" sheet="1" objects="1" scenarios="1"/>
  <protectedRanges>
    <protectedRange sqref="G13:M13 Q8:R8 Q14 Q13" name="Oblast1"/>
  </protectedRanges>
  <mergeCells count="10">
    <mergeCell ref="L26:M26"/>
    <mergeCell ref="N26:R26"/>
    <mergeCell ref="N28:R28"/>
    <mergeCell ref="D3:P3"/>
    <mergeCell ref="G5:R5"/>
    <mergeCell ref="G6:R6"/>
    <mergeCell ref="Q8:R8"/>
    <mergeCell ref="N23:R23"/>
    <mergeCell ref="L25:M25"/>
    <mergeCell ref="N25:R25"/>
  </mergeCells>
  <pageMargins left="0.59027779999999996" right="0.59027779999999996" top="0.51180552999999995" bottom="0.47222219999999998" header="0" footer="0.19652778000000001"/>
  <pageSetup paperSize="9" fitToHeight="100" orientation="portrait"/>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4082-C06D-4ADF-B808-F0586184C667}">
  <sheetPr>
    <outlinePr summaryBelow="0"/>
    <pageSetUpPr fitToPage="1"/>
  </sheetPr>
  <dimension ref="A1:I77"/>
  <sheetViews>
    <sheetView showGridLines="0" tabSelected="1" topLeftCell="A28" zoomScale="160" zoomScaleNormal="160" workbookViewId="0">
      <selection activeCell="H34" sqref="H34"/>
    </sheetView>
  </sheetViews>
  <sheetFormatPr defaultColWidth="9.140625" defaultRowHeight="15" x14ac:dyDescent="0.25"/>
  <cols>
    <col min="1" max="1" width="1.7109375" style="60" customWidth="1"/>
    <col min="2" max="2" width="5.7109375" style="60" customWidth="1"/>
    <col min="3" max="3" width="4" style="60" customWidth="1"/>
    <col min="4" max="4" width="14.85546875" style="60" customWidth="1"/>
    <col min="5" max="5" width="47.85546875" style="61" customWidth="1"/>
    <col min="6" max="6" width="7" style="60" customWidth="1"/>
    <col min="7" max="7" width="12.42578125" style="60" customWidth="1"/>
    <col min="8" max="8" width="12.7109375" style="60" customWidth="1"/>
    <col min="9" max="9" width="13.28515625" style="60" customWidth="1"/>
    <col min="10" max="10" width="9.140625" style="60" customWidth="1"/>
    <col min="11" max="16384" width="9.140625" style="60"/>
  </cols>
  <sheetData>
    <row r="1" spans="2:9" s="111" customFormat="1" ht="6.95" customHeight="1" x14ac:dyDescent="0.3"/>
    <row r="2" spans="2:9" s="111" customFormat="1" ht="24.95" customHeight="1" x14ac:dyDescent="0.3">
      <c r="B2" s="147" t="s">
        <v>154</v>
      </c>
      <c r="C2" s="147"/>
      <c r="D2" s="147"/>
      <c r="E2" s="147"/>
      <c r="F2" s="147"/>
      <c r="G2" s="147"/>
      <c r="H2" s="147"/>
      <c r="I2" s="147"/>
    </row>
    <row r="3" spans="2:9" s="111" customFormat="1" ht="19.5" customHeight="1" x14ac:dyDescent="0.3">
      <c r="B3" s="1"/>
      <c r="C3" s="1"/>
      <c r="D3" s="54"/>
      <c r="E3" s="1"/>
      <c r="F3" s="1"/>
      <c r="G3" s="1"/>
      <c r="H3" s="1"/>
      <c r="I3" s="1"/>
    </row>
    <row r="4" spans="2:9" s="121" customFormat="1" ht="14.1" customHeight="1" x14ac:dyDescent="0.3">
      <c r="B4" s="123"/>
      <c r="C4" s="124" t="s">
        <v>23</v>
      </c>
      <c r="D4" s="123"/>
      <c r="E4" s="115" t="s">
        <v>178</v>
      </c>
      <c r="F4" s="122"/>
      <c r="G4" s="122"/>
      <c r="H4" s="122"/>
      <c r="I4" s="122"/>
    </row>
    <row r="5" spans="2:9" s="141" customFormat="1" ht="32.25" customHeight="1" x14ac:dyDescent="0.25">
      <c r="B5" s="2"/>
      <c r="C5" s="140" t="s">
        <v>148</v>
      </c>
      <c r="D5" s="2"/>
      <c r="E5" s="155" t="s">
        <v>180</v>
      </c>
      <c r="F5" s="155"/>
      <c r="G5" s="155"/>
      <c r="H5" s="155"/>
      <c r="I5" s="155"/>
    </row>
    <row r="6" spans="2:9" s="111" customFormat="1" ht="6.95" customHeight="1" x14ac:dyDescent="0.3">
      <c r="B6" s="1"/>
      <c r="C6" s="1"/>
      <c r="D6" s="1"/>
      <c r="E6" s="1"/>
      <c r="F6" s="1"/>
      <c r="G6" s="1"/>
      <c r="H6" s="1"/>
      <c r="I6" s="1"/>
    </row>
    <row r="7" spans="2:9" s="111" customFormat="1" ht="15" customHeight="1" x14ac:dyDescent="0.3">
      <c r="B7" s="1"/>
      <c r="C7" s="113" t="s">
        <v>21</v>
      </c>
      <c r="D7" s="1"/>
      <c r="E7" s="142" t="s">
        <v>179</v>
      </c>
      <c r="F7" s="1"/>
      <c r="G7" s="113" t="s">
        <v>20</v>
      </c>
      <c r="H7" s="120">
        <v>46066</v>
      </c>
    </row>
    <row r="8" spans="2:9" s="111" customFormat="1" ht="12" customHeight="1" x14ac:dyDescent="0.3">
      <c r="B8" s="1"/>
      <c r="C8" s="1"/>
      <c r="D8" s="41"/>
      <c r="E8" s="116"/>
      <c r="F8" s="1"/>
      <c r="G8" s="119"/>
      <c r="H8" s="118"/>
    </row>
    <row r="9" spans="2:9" s="111" customFormat="1" ht="15" customHeight="1" x14ac:dyDescent="0.3">
      <c r="B9" s="1"/>
      <c r="C9" s="113" t="s">
        <v>2</v>
      </c>
      <c r="D9" s="1"/>
      <c r="E9" s="117" t="s">
        <v>19</v>
      </c>
      <c r="F9" s="1"/>
      <c r="G9" s="113" t="s">
        <v>16</v>
      </c>
      <c r="H9" s="115" t="s">
        <v>18</v>
      </c>
    </row>
    <row r="10" spans="2:9" s="111" customFormat="1" ht="15" customHeight="1" x14ac:dyDescent="0.3">
      <c r="B10" s="1"/>
      <c r="C10" s="41"/>
      <c r="D10" s="1"/>
      <c r="E10" s="116"/>
      <c r="F10" s="46"/>
      <c r="G10" s="113" t="s">
        <v>15</v>
      </c>
      <c r="H10" s="115" t="s">
        <v>14</v>
      </c>
    </row>
    <row r="11" spans="2:9" s="111" customFormat="1" ht="6.95" customHeight="1" x14ac:dyDescent="0.3">
      <c r="B11" s="1"/>
      <c r="C11" s="1"/>
      <c r="D11" s="1"/>
      <c r="E11"/>
      <c r="F11" s="1"/>
      <c r="G11" s="46"/>
      <c r="H11" s="40"/>
    </row>
    <row r="12" spans="2:9" s="111" customFormat="1" ht="15" customHeight="1" x14ac:dyDescent="0.3">
      <c r="B12" s="1"/>
      <c r="C12" s="113" t="s">
        <v>1</v>
      </c>
      <c r="D12" s="1"/>
      <c r="E12" s="114" t="s">
        <v>14</v>
      </c>
      <c r="F12" s="1"/>
      <c r="G12" s="113" t="s">
        <v>16</v>
      </c>
      <c r="H12" s="112" t="s">
        <v>14</v>
      </c>
    </row>
    <row r="13" spans="2:9" s="111" customFormat="1" ht="15" customHeight="1" x14ac:dyDescent="0.3">
      <c r="B13" s="1"/>
      <c r="C13" s="1"/>
      <c r="D13" s="1"/>
      <c r="E13"/>
      <c r="F13" s="1"/>
      <c r="G13" s="113" t="s">
        <v>15</v>
      </c>
      <c r="H13" s="112" t="s">
        <v>14</v>
      </c>
    </row>
    <row r="14" spans="2:9" s="109" customFormat="1" ht="13.5" customHeight="1" x14ac:dyDescent="0.25">
      <c r="B14" s="110"/>
    </row>
    <row r="15" spans="2:9" ht="15.75" customHeight="1" x14ac:dyDescent="0.25">
      <c r="B15" s="156" t="s">
        <v>147</v>
      </c>
      <c r="C15" s="157"/>
      <c r="D15" s="157"/>
      <c r="E15" s="157"/>
      <c r="F15" s="157"/>
      <c r="G15" s="157"/>
      <c r="H15" s="157"/>
      <c r="I15" s="108"/>
    </row>
    <row r="16" spans="2:9" ht="15" customHeight="1" x14ac:dyDescent="0.25">
      <c r="B16" s="158" t="s">
        <v>146</v>
      </c>
      <c r="C16" s="158" t="s">
        <v>145</v>
      </c>
      <c r="D16" s="158" t="s">
        <v>144</v>
      </c>
      <c r="E16" s="158" t="s">
        <v>143</v>
      </c>
      <c r="F16" s="158" t="s">
        <v>142</v>
      </c>
      <c r="G16" s="158" t="s">
        <v>141</v>
      </c>
      <c r="H16" s="160" t="s">
        <v>140</v>
      </c>
      <c r="I16" s="153" t="s">
        <v>139</v>
      </c>
    </row>
    <row r="17" spans="1:9" x14ac:dyDescent="0.25">
      <c r="B17" s="159"/>
      <c r="C17" s="159"/>
      <c r="D17" s="159"/>
      <c r="E17" s="159"/>
      <c r="F17" s="159"/>
      <c r="G17" s="159"/>
      <c r="H17" s="161"/>
      <c r="I17" s="154"/>
    </row>
    <row r="18" spans="1:9" s="101" customFormat="1" ht="31.5" x14ac:dyDescent="0.45">
      <c r="A18" s="107"/>
      <c r="B18" s="106"/>
      <c r="C18" s="106" t="s">
        <v>138</v>
      </c>
      <c r="D18" s="105"/>
      <c r="E18" s="135" t="s">
        <v>177</v>
      </c>
      <c r="F18" s="104"/>
      <c r="G18" s="103"/>
      <c r="H18" s="102"/>
      <c r="I18" s="102">
        <f>I19+I68</f>
        <v>0</v>
      </c>
    </row>
    <row r="19" spans="1:9" s="72" customFormat="1" ht="22.5" x14ac:dyDescent="0.35">
      <c r="A19" s="100"/>
      <c r="B19" s="78"/>
      <c r="C19" s="78" t="s">
        <v>35</v>
      </c>
      <c r="D19" s="80" t="s">
        <v>137</v>
      </c>
      <c r="E19" s="99" t="s">
        <v>136</v>
      </c>
      <c r="F19" s="75" t="s">
        <v>14</v>
      </c>
      <c r="G19" s="74"/>
      <c r="H19" s="73"/>
      <c r="I19" s="73">
        <f>I20+I31+I47+I59+I66</f>
        <v>0</v>
      </c>
    </row>
    <row r="20" spans="1:9" s="72" customFormat="1" ht="19.5" x14ac:dyDescent="0.3">
      <c r="A20" s="79"/>
      <c r="B20" s="78"/>
      <c r="C20" s="78" t="s">
        <v>35</v>
      </c>
      <c r="D20" s="80" t="s">
        <v>134</v>
      </c>
      <c r="E20" s="76" t="s">
        <v>135</v>
      </c>
      <c r="F20" s="75" t="s">
        <v>14</v>
      </c>
      <c r="G20" s="74"/>
      <c r="H20" s="73"/>
      <c r="I20" s="73">
        <f>SUM(I21:I30)</f>
        <v>0</v>
      </c>
    </row>
    <row r="21" spans="1:9" x14ac:dyDescent="0.25">
      <c r="A21" s="69"/>
      <c r="B21" s="68" t="s">
        <v>134</v>
      </c>
      <c r="C21" s="71" t="s">
        <v>31</v>
      </c>
      <c r="D21" s="130" t="s">
        <v>151</v>
      </c>
      <c r="E21" s="70" t="s">
        <v>133</v>
      </c>
      <c r="F21" s="65" t="s">
        <v>85</v>
      </c>
      <c r="G21" s="64">
        <v>1547.81</v>
      </c>
      <c r="H21" s="63"/>
      <c r="I21" s="62">
        <f t="shared" ref="I21:I30" si="0">G21*H21</f>
        <v>0</v>
      </c>
    </row>
    <row r="22" spans="1:9" ht="30" x14ac:dyDescent="0.25">
      <c r="A22" s="69"/>
      <c r="B22" s="68" t="s">
        <v>132</v>
      </c>
      <c r="C22" s="71" t="s">
        <v>31</v>
      </c>
      <c r="D22" s="96" t="s">
        <v>131</v>
      </c>
      <c r="E22" s="95" t="s">
        <v>130</v>
      </c>
      <c r="F22" s="65" t="s">
        <v>85</v>
      </c>
      <c r="G22" s="82">
        <v>1547.81</v>
      </c>
      <c r="H22" s="63"/>
      <c r="I22" s="62">
        <f t="shared" si="0"/>
        <v>0</v>
      </c>
    </row>
    <row r="23" spans="1:9" x14ac:dyDescent="0.25">
      <c r="A23" s="69"/>
      <c r="B23" s="68"/>
      <c r="C23" s="71"/>
      <c r="D23" s="137"/>
      <c r="E23" s="129" t="s">
        <v>166</v>
      </c>
      <c r="F23" s="65"/>
      <c r="G23" s="82"/>
      <c r="H23" s="162"/>
      <c r="I23" s="62"/>
    </row>
    <row r="24" spans="1:9" x14ac:dyDescent="0.25">
      <c r="A24" s="69"/>
      <c r="B24" s="68" t="s">
        <v>129</v>
      </c>
      <c r="C24" s="71" t="s">
        <v>31</v>
      </c>
      <c r="D24" s="67" t="s">
        <v>128</v>
      </c>
      <c r="E24" s="66" t="s">
        <v>156</v>
      </c>
      <c r="F24" s="65" t="s">
        <v>67</v>
      </c>
      <c r="G24" s="82">
        <v>1164.5</v>
      </c>
      <c r="H24" s="63"/>
      <c r="I24" s="62">
        <f t="shared" si="0"/>
        <v>0</v>
      </c>
    </row>
    <row r="25" spans="1:9" x14ac:dyDescent="0.25">
      <c r="A25" s="69"/>
      <c r="B25" s="68" t="s">
        <v>127</v>
      </c>
      <c r="C25" s="71" t="s">
        <v>31</v>
      </c>
      <c r="D25" s="67" t="s">
        <v>126</v>
      </c>
      <c r="E25" s="70" t="s">
        <v>125</v>
      </c>
      <c r="F25" s="65" t="s">
        <v>85</v>
      </c>
      <c r="G25" s="82">
        <v>582.25</v>
      </c>
      <c r="H25" s="63"/>
      <c r="I25" s="62">
        <f t="shared" si="0"/>
        <v>0</v>
      </c>
    </row>
    <row r="26" spans="1:9" ht="36.75" customHeight="1" x14ac:dyDescent="0.25">
      <c r="A26" s="69"/>
      <c r="B26" s="68" t="s">
        <v>107</v>
      </c>
      <c r="C26" s="71" t="s">
        <v>31</v>
      </c>
      <c r="D26" s="67" t="s">
        <v>123</v>
      </c>
      <c r="E26" s="70" t="s">
        <v>122</v>
      </c>
      <c r="F26" s="65" t="s">
        <v>85</v>
      </c>
      <c r="G26" s="82">
        <v>873.375</v>
      </c>
      <c r="H26" s="63"/>
      <c r="I26" s="62">
        <f t="shared" si="0"/>
        <v>0</v>
      </c>
    </row>
    <row r="27" spans="1:9" ht="30" x14ac:dyDescent="0.25">
      <c r="A27" s="69"/>
      <c r="B27" s="68" t="s">
        <v>124</v>
      </c>
      <c r="C27" s="71" t="s">
        <v>31</v>
      </c>
      <c r="D27" s="67" t="s">
        <v>120</v>
      </c>
      <c r="E27" s="70" t="s">
        <v>119</v>
      </c>
      <c r="F27" s="65" t="s">
        <v>85</v>
      </c>
      <c r="G27" s="82">
        <v>873.375</v>
      </c>
      <c r="H27" s="63"/>
      <c r="I27" s="62">
        <f t="shared" si="0"/>
        <v>0</v>
      </c>
    </row>
    <row r="28" spans="1:9" ht="30" x14ac:dyDescent="0.25">
      <c r="A28" s="69"/>
      <c r="B28" s="68" t="s">
        <v>121</v>
      </c>
      <c r="C28" s="71" t="s">
        <v>31</v>
      </c>
      <c r="D28" s="67" t="s">
        <v>117</v>
      </c>
      <c r="E28" s="70" t="s">
        <v>116</v>
      </c>
      <c r="F28" s="65" t="s">
        <v>85</v>
      </c>
      <c r="G28" s="82">
        <v>873.375</v>
      </c>
      <c r="H28" s="63"/>
      <c r="I28" s="62">
        <f t="shared" si="0"/>
        <v>0</v>
      </c>
    </row>
    <row r="29" spans="1:9" x14ac:dyDescent="0.25">
      <c r="A29" s="69"/>
      <c r="B29" s="68" t="s">
        <v>118</v>
      </c>
      <c r="C29" s="71" t="s">
        <v>76</v>
      </c>
      <c r="D29" s="67" t="s">
        <v>115</v>
      </c>
      <c r="E29" s="85" t="s">
        <v>114</v>
      </c>
      <c r="F29" s="65" t="s">
        <v>113</v>
      </c>
      <c r="G29" s="82">
        <v>100</v>
      </c>
      <c r="H29" s="63"/>
      <c r="I29" s="62">
        <f t="shared" si="0"/>
        <v>0</v>
      </c>
    </row>
    <row r="30" spans="1:9" x14ac:dyDescent="0.25">
      <c r="A30" s="69"/>
      <c r="B30" s="68" t="s">
        <v>84</v>
      </c>
      <c r="C30" s="71" t="s">
        <v>76</v>
      </c>
      <c r="D30" s="67" t="s">
        <v>110</v>
      </c>
      <c r="E30" s="85" t="s">
        <v>109</v>
      </c>
      <c r="F30" s="65" t="s">
        <v>108</v>
      </c>
      <c r="G30" s="82">
        <v>43.67</v>
      </c>
      <c r="H30" s="63"/>
      <c r="I30" s="62">
        <f t="shared" si="0"/>
        <v>0</v>
      </c>
    </row>
    <row r="31" spans="1:9" s="72" customFormat="1" ht="19.5" x14ac:dyDescent="0.3">
      <c r="A31" s="79"/>
      <c r="B31" s="78"/>
      <c r="C31" s="78" t="s">
        <v>35</v>
      </c>
      <c r="D31" s="80" t="s">
        <v>107</v>
      </c>
      <c r="E31" s="76" t="s">
        <v>106</v>
      </c>
      <c r="F31" s="75" t="s">
        <v>14</v>
      </c>
      <c r="G31" s="74"/>
      <c r="H31" s="73"/>
      <c r="I31" s="73">
        <f>SUM(I32:I44)</f>
        <v>0</v>
      </c>
    </row>
    <row r="32" spans="1:9" ht="30" x14ac:dyDescent="0.25">
      <c r="A32" s="69"/>
      <c r="B32" s="68" t="s">
        <v>112</v>
      </c>
      <c r="C32" s="71" t="s">
        <v>31</v>
      </c>
      <c r="D32" s="96" t="s">
        <v>104</v>
      </c>
      <c r="E32" s="95" t="s">
        <v>149</v>
      </c>
      <c r="F32" s="94" t="s">
        <v>85</v>
      </c>
      <c r="G32" s="93">
        <v>1547.81</v>
      </c>
      <c r="H32" s="97"/>
      <c r="I32" s="62">
        <f>G32*H32</f>
        <v>0</v>
      </c>
    </row>
    <row r="33" spans="1:9" ht="27" x14ac:dyDescent="0.25">
      <c r="A33" s="69"/>
      <c r="B33" s="71"/>
      <c r="C33" s="71"/>
      <c r="D33" s="96"/>
      <c r="E33" s="129" t="s">
        <v>158</v>
      </c>
      <c r="F33" s="94"/>
      <c r="G33" s="93"/>
      <c r="H33" s="98"/>
      <c r="I33" s="62"/>
    </row>
    <row r="34" spans="1:9" ht="30" x14ac:dyDescent="0.25">
      <c r="A34" s="69"/>
      <c r="B34" s="68" t="s">
        <v>111</v>
      </c>
      <c r="C34" s="71" t="s">
        <v>31</v>
      </c>
      <c r="D34" s="96" t="s">
        <v>102</v>
      </c>
      <c r="E34" s="95" t="s">
        <v>101</v>
      </c>
      <c r="F34" s="94" t="s">
        <v>85</v>
      </c>
      <c r="G34" s="93">
        <v>1547.81</v>
      </c>
      <c r="H34" s="97"/>
      <c r="I34" s="62">
        <f t="shared" ref="I34:I44" si="1">G34*H34</f>
        <v>0</v>
      </c>
    </row>
    <row r="35" spans="1:9" ht="27" x14ac:dyDescent="0.25">
      <c r="A35" s="69"/>
      <c r="B35" s="71"/>
      <c r="C35" s="71"/>
      <c r="D35" s="96"/>
      <c r="E35" s="129" t="s">
        <v>172</v>
      </c>
      <c r="F35" s="94"/>
      <c r="G35" s="93"/>
      <c r="H35" s="98"/>
      <c r="I35" s="62"/>
    </row>
    <row r="36" spans="1:9" ht="30" x14ac:dyDescent="0.25">
      <c r="A36" s="69"/>
      <c r="B36" s="68" t="s">
        <v>105</v>
      </c>
      <c r="C36" s="71" t="s">
        <v>31</v>
      </c>
      <c r="D36" s="67" t="s">
        <v>99</v>
      </c>
      <c r="E36" s="66" t="s">
        <v>98</v>
      </c>
      <c r="F36" s="65" t="s">
        <v>85</v>
      </c>
      <c r="G36" s="82">
        <v>1585.51</v>
      </c>
      <c r="H36" s="63"/>
      <c r="I36" s="62">
        <f t="shared" si="1"/>
        <v>0</v>
      </c>
    </row>
    <row r="37" spans="1:9" ht="30" x14ac:dyDescent="0.25">
      <c r="A37" s="69"/>
      <c r="B37" s="68"/>
      <c r="C37" s="68"/>
      <c r="D37" s="130"/>
      <c r="E37" s="83" t="s">
        <v>175</v>
      </c>
      <c r="F37" s="84"/>
      <c r="G37" s="82"/>
      <c r="H37" s="163"/>
      <c r="I37" s="133"/>
    </row>
    <row r="38" spans="1:9" ht="30" x14ac:dyDescent="0.25">
      <c r="A38" s="69"/>
      <c r="B38" s="68" t="s">
        <v>103</v>
      </c>
      <c r="C38" s="71" t="s">
        <v>76</v>
      </c>
      <c r="D38" s="67" t="s">
        <v>96</v>
      </c>
      <c r="E38" s="85" t="s">
        <v>95</v>
      </c>
      <c r="F38" s="65" t="s">
        <v>85</v>
      </c>
      <c r="G38" s="82">
        <v>1665</v>
      </c>
      <c r="H38" s="63"/>
      <c r="I38" s="62">
        <f t="shared" si="1"/>
        <v>0</v>
      </c>
    </row>
    <row r="39" spans="1:9" ht="30" x14ac:dyDescent="0.25">
      <c r="A39" s="69"/>
      <c r="B39" s="68" t="s">
        <v>100</v>
      </c>
      <c r="C39" s="68" t="s">
        <v>76</v>
      </c>
      <c r="D39" s="130" t="s">
        <v>96</v>
      </c>
      <c r="E39" s="85" t="s">
        <v>168</v>
      </c>
      <c r="F39" s="84" t="s">
        <v>85</v>
      </c>
      <c r="G39" s="82">
        <v>13</v>
      </c>
      <c r="H39" s="132"/>
      <c r="I39" s="133">
        <f t="shared" si="1"/>
        <v>0</v>
      </c>
    </row>
    <row r="40" spans="1:9" ht="30" x14ac:dyDescent="0.25">
      <c r="A40" s="69"/>
      <c r="B40" s="68" t="s">
        <v>97</v>
      </c>
      <c r="C40" s="71" t="s">
        <v>31</v>
      </c>
      <c r="D40" s="67" t="s">
        <v>93</v>
      </c>
      <c r="E40" s="70" t="s">
        <v>92</v>
      </c>
      <c r="F40" s="84" t="s">
        <v>72</v>
      </c>
      <c r="G40" s="82">
        <v>1</v>
      </c>
      <c r="H40" s="63"/>
      <c r="I40" s="62">
        <f t="shared" si="1"/>
        <v>0</v>
      </c>
    </row>
    <row r="41" spans="1:9" ht="25.5" customHeight="1" x14ac:dyDescent="0.25">
      <c r="A41" s="69"/>
      <c r="B41" s="68" t="s">
        <v>94</v>
      </c>
      <c r="C41" s="71" t="s">
        <v>28</v>
      </c>
      <c r="D41" s="96"/>
      <c r="E41" s="95" t="s">
        <v>159</v>
      </c>
      <c r="F41" s="94" t="s">
        <v>72</v>
      </c>
      <c r="G41" s="93">
        <v>1</v>
      </c>
      <c r="H41" s="92"/>
      <c r="I41" s="62">
        <f t="shared" si="1"/>
        <v>0</v>
      </c>
    </row>
    <row r="42" spans="1:9" x14ac:dyDescent="0.25">
      <c r="A42" s="69"/>
      <c r="B42" s="71"/>
      <c r="C42" s="71"/>
      <c r="D42" s="96"/>
      <c r="E42" s="129" t="s">
        <v>176</v>
      </c>
      <c r="F42" s="94"/>
      <c r="G42" s="93"/>
      <c r="H42" s="98"/>
      <c r="I42" s="62"/>
    </row>
    <row r="43" spans="1:9" ht="30" x14ac:dyDescent="0.25">
      <c r="A43" s="69"/>
      <c r="B43" s="68" t="s">
        <v>91</v>
      </c>
      <c r="C43" s="71" t="s">
        <v>31</v>
      </c>
      <c r="D43" s="96" t="s">
        <v>89</v>
      </c>
      <c r="E43" s="95" t="s">
        <v>88</v>
      </c>
      <c r="F43" s="94" t="s">
        <v>85</v>
      </c>
      <c r="G43" s="93">
        <v>7</v>
      </c>
      <c r="H43" s="92"/>
      <c r="I43" s="62">
        <f t="shared" si="1"/>
        <v>0</v>
      </c>
    </row>
    <row r="44" spans="1:9" ht="30" x14ac:dyDescent="0.25">
      <c r="A44" s="69"/>
      <c r="B44" s="68" t="s">
        <v>90</v>
      </c>
      <c r="C44" s="71" t="s">
        <v>31</v>
      </c>
      <c r="D44" s="96" t="s">
        <v>86</v>
      </c>
      <c r="E44" s="95" t="s">
        <v>167</v>
      </c>
      <c r="F44" s="94" t="s">
        <v>85</v>
      </c>
      <c r="G44" s="93">
        <v>7</v>
      </c>
      <c r="H44" s="92"/>
      <c r="I44" s="62">
        <f t="shared" si="1"/>
        <v>0</v>
      </c>
    </row>
    <row r="45" spans="1:9" x14ac:dyDescent="0.25">
      <c r="A45" s="69"/>
      <c r="B45" s="91"/>
      <c r="C45" s="91"/>
      <c r="D45" s="90"/>
      <c r="E45" s="125" t="s">
        <v>160</v>
      </c>
      <c r="F45" s="88"/>
      <c r="G45" s="87"/>
      <c r="H45" s="86"/>
      <c r="I45" s="86"/>
    </row>
    <row r="46" spans="1:9" x14ac:dyDescent="0.25">
      <c r="A46" s="69"/>
      <c r="B46" s="91"/>
      <c r="C46" s="91"/>
      <c r="D46" s="90"/>
      <c r="E46" s="89"/>
      <c r="F46" s="88"/>
      <c r="G46" s="87"/>
      <c r="H46" s="86"/>
      <c r="I46" s="86"/>
    </row>
    <row r="47" spans="1:9" s="72" customFormat="1" ht="19.5" x14ac:dyDescent="0.3">
      <c r="A47" s="79"/>
      <c r="B47" s="78"/>
      <c r="C47" s="78" t="s">
        <v>35</v>
      </c>
      <c r="D47" s="80" t="s">
        <v>84</v>
      </c>
      <c r="E47" s="76" t="s">
        <v>83</v>
      </c>
      <c r="F47" s="75" t="s">
        <v>14</v>
      </c>
      <c r="G47" s="74"/>
      <c r="H47" s="73"/>
      <c r="I47" s="73">
        <f>SUM(I48:I56)</f>
        <v>0</v>
      </c>
    </row>
    <row r="48" spans="1:9" ht="30" x14ac:dyDescent="0.25">
      <c r="A48" s="69"/>
      <c r="B48" s="68" t="s">
        <v>87</v>
      </c>
      <c r="C48" s="71" t="s">
        <v>31</v>
      </c>
      <c r="D48" s="67" t="s">
        <v>79</v>
      </c>
      <c r="E48" s="70" t="s">
        <v>78</v>
      </c>
      <c r="F48" s="65" t="s">
        <v>67</v>
      </c>
      <c r="G48" s="82">
        <v>1164.5</v>
      </c>
      <c r="H48" s="63"/>
      <c r="I48" s="62">
        <f>G48*H48</f>
        <v>0</v>
      </c>
    </row>
    <row r="49" spans="1:9" x14ac:dyDescent="0.25">
      <c r="A49" s="69"/>
      <c r="B49" s="68" t="s">
        <v>82</v>
      </c>
      <c r="C49" s="68" t="s">
        <v>76</v>
      </c>
      <c r="D49" s="130" t="s">
        <v>173</v>
      </c>
      <c r="E49" s="85" t="s">
        <v>174</v>
      </c>
      <c r="F49" s="84" t="s">
        <v>67</v>
      </c>
      <c r="G49" s="131">
        <v>1200</v>
      </c>
      <c r="H49" s="132"/>
      <c r="I49" s="133">
        <f>G49*H49</f>
        <v>0</v>
      </c>
    </row>
    <row r="50" spans="1:9" ht="30" x14ac:dyDescent="0.25">
      <c r="A50" s="69"/>
      <c r="B50" s="68" t="s">
        <v>81</v>
      </c>
      <c r="C50" s="68" t="s">
        <v>31</v>
      </c>
      <c r="D50" s="130" t="s">
        <v>161</v>
      </c>
      <c r="E50" s="66" t="s">
        <v>162</v>
      </c>
      <c r="F50" s="84" t="s">
        <v>67</v>
      </c>
      <c r="G50" s="82">
        <v>19.8</v>
      </c>
      <c r="H50" s="132"/>
      <c r="I50" s="133">
        <f>G50*H50</f>
        <v>0</v>
      </c>
    </row>
    <row r="51" spans="1:9" ht="30" x14ac:dyDescent="0.25">
      <c r="A51" s="69"/>
      <c r="B51" s="68" t="s">
        <v>80</v>
      </c>
      <c r="C51" s="68" t="s">
        <v>76</v>
      </c>
      <c r="D51" s="130" t="s">
        <v>169</v>
      </c>
      <c r="E51" s="85" t="s">
        <v>170</v>
      </c>
      <c r="F51" s="84" t="s">
        <v>67</v>
      </c>
      <c r="G51" s="143">
        <v>22</v>
      </c>
      <c r="H51" s="132"/>
      <c r="I51" s="133">
        <f>G51*H51</f>
        <v>0</v>
      </c>
    </row>
    <row r="52" spans="1:9" x14ac:dyDescent="0.25">
      <c r="A52" s="69"/>
      <c r="B52" s="68"/>
      <c r="C52" s="68"/>
      <c r="D52" s="130"/>
      <c r="E52" s="139" t="s">
        <v>171</v>
      </c>
      <c r="F52" s="84"/>
      <c r="G52" s="143"/>
      <c r="H52" s="163"/>
      <c r="I52" s="133"/>
    </row>
    <row r="53" spans="1:9" ht="30" x14ac:dyDescent="0.25">
      <c r="A53" s="69"/>
      <c r="B53" s="68" t="s">
        <v>77</v>
      </c>
      <c r="C53" s="71" t="s">
        <v>31</v>
      </c>
      <c r="D53" s="67" t="s">
        <v>74</v>
      </c>
      <c r="E53" s="70" t="s">
        <v>73</v>
      </c>
      <c r="F53" s="84" t="s">
        <v>67</v>
      </c>
      <c r="G53" s="82">
        <v>20</v>
      </c>
      <c r="H53" s="63"/>
      <c r="I53" s="62">
        <f>G53*H53</f>
        <v>0</v>
      </c>
    </row>
    <row r="54" spans="1:9" x14ac:dyDescent="0.25">
      <c r="A54" s="69"/>
      <c r="B54" s="71"/>
      <c r="C54" s="71"/>
      <c r="D54" s="67"/>
      <c r="E54" s="126" t="s">
        <v>157</v>
      </c>
      <c r="F54" s="65"/>
      <c r="G54" s="82"/>
      <c r="H54" s="62"/>
      <c r="I54" s="62"/>
    </row>
    <row r="55" spans="1:9" ht="45" x14ac:dyDescent="0.25">
      <c r="A55" s="69"/>
      <c r="B55" s="68" t="s">
        <v>75</v>
      </c>
      <c r="C55" s="71" t="s">
        <v>31</v>
      </c>
      <c r="D55" s="67" t="s">
        <v>68</v>
      </c>
      <c r="E55" s="70" t="s">
        <v>70</v>
      </c>
      <c r="F55" s="65" t="s">
        <v>67</v>
      </c>
      <c r="G55" s="82">
        <v>20</v>
      </c>
      <c r="H55" s="63"/>
      <c r="I55" s="62">
        <f>G55*H55</f>
        <v>0</v>
      </c>
    </row>
    <row r="56" spans="1:9" x14ac:dyDescent="0.25">
      <c r="A56" s="69"/>
      <c r="B56" s="68" t="s">
        <v>71</v>
      </c>
      <c r="C56" s="68" t="s">
        <v>28</v>
      </c>
      <c r="D56" s="67"/>
      <c r="E56" s="66" t="s">
        <v>150</v>
      </c>
      <c r="F56" s="65" t="s">
        <v>67</v>
      </c>
      <c r="G56" s="82">
        <v>20</v>
      </c>
      <c r="H56" s="63"/>
      <c r="I56" s="62">
        <f>G56*H56</f>
        <v>0</v>
      </c>
    </row>
    <row r="57" spans="1:9" x14ac:dyDescent="0.25">
      <c r="A57" s="69"/>
      <c r="B57" s="127"/>
      <c r="C57" s="127"/>
      <c r="D57" s="90"/>
      <c r="E57" s="125" t="s">
        <v>155</v>
      </c>
      <c r="F57" s="88"/>
      <c r="G57" s="128"/>
      <c r="H57" s="138"/>
      <c r="I57" s="86"/>
    </row>
    <row r="58" spans="1:9" x14ac:dyDescent="0.25">
      <c r="A58" s="69"/>
      <c r="B58" s="127"/>
      <c r="C58" s="127"/>
      <c r="D58" s="90"/>
      <c r="E58" s="125"/>
      <c r="F58" s="88"/>
      <c r="G58" s="128"/>
      <c r="H58" s="138"/>
      <c r="I58" s="86"/>
    </row>
    <row r="59" spans="1:9" s="72" customFormat="1" ht="19.5" x14ac:dyDescent="0.3">
      <c r="A59" s="79"/>
      <c r="B59" s="78"/>
      <c r="C59" s="78" t="s">
        <v>35</v>
      </c>
      <c r="D59" s="80" t="s">
        <v>66</v>
      </c>
      <c r="E59" s="76" t="s">
        <v>65</v>
      </c>
      <c r="F59" s="75" t="s">
        <v>14</v>
      </c>
      <c r="G59" s="74"/>
      <c r="H59" s="73"/>
      <c r="I59" s="73">
        <f>SUM(I60:I65)</f>
        <v>0</v>
      </c>
    </row>
    <row r="60" spans="1:9" ht="30" x14ac:dyDescent="0.25">
      <c r="A60" s="69"/>
      <c r="B60" s="68" t="s">
        <v>69</v>
      </c>
      <c r="C60" s="71" t="s">
        <v>31</v>
      </c>
      <c r="D60" s="67" t="s">
        <v>63</v>
      </c>
      <c r="E60" s="70" t="s">
        <v>62</v>
      </c>
      <c r="F60" s="65" t="s">
        <v>43</v>
      </c>
      <c r="G60" s="64">
        <v>1218.26</v>
      </c>
      <c r="H60" s="63"/>
      <c r="I60" s="62">
        <f>G60*H60</f>
        <v>0</v>
      </c>
    </row>
    <row r="61" spans="1:9" x14ac:dyDescent="0.25">
      <c r="A61" s="69"/>
      <c r="B61" s="71"/>
      <c r="C61" s="71"/>
      <c r="D61" s="67"/>
      <c r="E61" s="83" t="s">
        <v>61</v>
      </c>
      <c r="F61" s="65"/>
      <c r="G61" s="64"/>
      <c r="H61" s="134"/>
      <c r="I61" s="62"/>
    </row>
    <row r="62" spans="1:9" ht="30" x14ac:dyDescent="0.25">
      <c r="A62" s="69"/>
      <c r="B62" s="68" t="s">
        <v>64</v>
      </c>
      <c r="C62" s="71" t="s">
        <v>31</v>
      </c>
      <c r="D62" s="67" t="s">
        <v>59</v>
      </c>
      <c r="E62" s="70" t="s">
        <v>58</v>
      </c>
      <c r="F62" s="65" t="s">
        <v>43</v>
      </c>
      <c r="G62" s="64">
        <v>1218.26</v>
      </c>
      <c r="H62" s="63"/>
      <c r="I62" s="62">
        <f>G62*H62</f>
        <v>0</v>
      </c>
    </row>
    <row r="63" spans="1:9" ht="30" x14ac:dyDescent="0.25">
      <c r="A63" s="69"/>
      <c r="B63" s="68" t="s">
        <v>60</v>
      </c>
      <c r="C63" s="71" t="s">
        <v>31</v>
      </c>
      <c r="D63" s="67" t="s">
        <v>56</v>
      </c>
      <c r="E63" s="70" t="s">
        <v>55</v>
      </c>
      <c r="F63" s="65" t="s">
        <v>43</v>
      </c>
      <c r="G63" s="82">
        <v>18274</v>
      </c>
      <c r="H63" s="63"/>
      <c r="I63" s="62">
        <f>G63*H63</f>
        <v>0</v>
      </c>
    </row>
    <row r="64" spans="1:9" ht="30" x14ac:dyDescent="0.25">
      <c r="A64" s="69"/>
      <c r="B64" s="68" t="s">
        <v>57</v>
      </c>
      <c r="C64" s="71" t="s">
        <v>31</v>
      </c>
      <c r="D64" s="67" t="s">
        <v>53</v>
      </c>
      <c r="E64" s="70" t="s">
        <v>52</v>
      </c>
      <c r="F64" s="65" t="s">
        <v>43</v>
      </c>
      <c r="G64" s="82">
        <v>1132.3599999999999</v>
      </c>
      <c r="H64" s="63"/>
      <c r="I64" s="62">
        <f>G64*H64</f>
        <v>0</v>
      </c>
    </row>
    <row r="65" spans="1:9" ht="30" x14ac:dyDescent="0.25">
      <c r="A65" s="69"/>
      <c r="B65" s="68" t="s">
        <v>54</v>
      </c>
      <c r="C65" s="71" t="s">
        <v>31</v>
      </c>
      <c r="D65" s="67" t="s">
        <v>50</v>
      </c>
      <c r="E65" s="70" t="s">
        <v>49</v>
      </c>
      <c r="F65" s="65" t="s">
        <v>43</v>
      </c>
      <c r="G65" s="64">
        <v>85.9</v>
      </c>
      <c r="H65" s="63"/>
      <c r="I65" s="62">
        <f>G65*H65</f>
        <v>0</v>
      </c>
    </row>
    <row r="66" spans="1:9" s="72" customFormat="1" ht="19.5" x14ac:dyDescent="0.3">
      <c r="A66" s="79"/>
      <c r="B66" s="78"/>
      <c r="C66" s="78" t="s">
        <v>35</v>
      </c>
      <c r="D66" s="80" t="s">
        <v>48</v>
      </c>
      <c r="E66" s="76" t="s">
        <v>47</v>
      </c>
      <c r="F66" s="75" t="s">
        <v>14</v>
      </c>
      <c r="G66" s="74"/>
      <c r="H66" s="73"/>
      <c r="I66" s="73">
        <f>SUM(I67)</f>
        <v>0</v>
      </c>
    </row>
    <row r="67" spans="1:9" ht="45" x14ac:dyDescent="0.25">
      <c r="A67" s="69"/>
      <c r="B67" s="68" t="s">
        <v>51</v>
      </c>
      <c r="C67" s="68" t="s">
        <v>28</v>
      </c>
      <c r="D67" s="67" t="s">
        <v>45</v>
      </c>
      <c r="E67" s="66" t="s">
        <v>44</v>
      </c>
      <c r="F67" s="65" t="s">
        <v>43</v>
      </c>
      <c r="G67" s="64">
        <v>1160.8499999999999</v>
      </c>
      <c r="H67" s="63"/>
      <c r="I67" s="62">
        <f>G67*H67</f>
        <v>0</v>
      </c>
    </row>
    <row r="68" spans="1:9" s="72" customFormat="1" ht="19.5" x14ac:dyDescent="0.3">
      <c r="A68" s="79"/>
      <c r="B68" s="78"/>
      <c r="C68" s="78" t="s">
        <v>35</v>
      </c>
      <c r="D68" s="80" t="s">
        <v>42</v>
      </c>
      <c r="E68" s="81" t="s">
        <v>41</v>
      </c>
      <c r="F68" s="75" t="s">
        <v>14</v>
      </c>
      <c r="G68" s="74"/>
      <c r="H68" s="73"/>
      <c r="I68" s="73">
        <f>I69+I72</f>
        <v>0</v>
      </c>
    </row>
    <row r="69" spans="1:9" s="72" customFormat="1" ht="19.5" x14ac:dyDescent="0.3">
      <c r="A69" s="79"/>
      <c r="B69" s="78"/>
      <c r="C69" s="78" t="s">
        <v>35</v>
      </c>
      <c r="D69" s="80" t="s">
        <v>40</v>
      </c>
      <c r="E69" s="76" t="s">
        <v>39</v>
      </c>
      <c r="F69" s="75" t="s">
        <v>14</v>
      </c>
      <c r="G69" s="74"/>
      <c r="H69" s="73"/>
      <c r="I69" s="73">
        <f>SUM(I70:I71)</f>
        <v>0</v>
      </c>
    </row>
    <row r="70" spans="1:9" x14ac:dyDescent="0.25">
      <c r="A70" s="69"/>
      <c r="B70" s="68" t="s">
        <v>46</v>
      </c>
      <c r="C70" s="71" t="s">
        <v>31</v>
      </c>
      <c r="D70" s="67" t="s">
        <v>37</v>
      </c>
      <c r="E70" s="66" t="s">
        <v>36</v>
      </c>
      <c r="F70" s="65" t="s">
        <v>26</v>
      </c>
      <c r="G70" s="64">
        <v>1</v>
      </c>
      <c r="H70" s="63"/>
      <c r="I70" s="62">
        <f>G70*H70</f>
        <v>0</v>
      </c>
    </row>
    <row r="71" spans="1:9" x14ac:dyDescent="0.25">
      <c r="A71" s="69"/>
      <c r="B71" s="68" t="s">
        <v>38</v>
      </c>
      <c r="C71" s="68" t="s">
        <v>28</v>
      </c>
      <c r="D71" s="130"/>
      <c r="E71" s="66" t="s">
        <v>153</v>
      </c>
      <c r="F71" s="84" t="s">
        <v>26</v>
      </c>
      <c r="G71" s="131">
        <v>1</v>
      </c>
      <c r="H71" s="132"/>
      <c r="I71" s="133">
        <f>G71*H71</f>
        <v>0</v>
      </c>
    </row>
    <row r="72" spans="1:9" s="72" customFormat="1" ht="19.5" x14ac:dyDescent="0.3">
      <c r="A72" s="79"/>
      <c r="B72" s="78"/>
      <c r="C72" s="78" t="s">
        <v>35</v>
      </c>
      <c r="D72" s="77" t="s">
        <v>34</v>
      </c>
      <c r="E72" s="76" t="s">
        <v>33</v>
      </c>
      <c r="F72" s="75" t="s">
        <v>14</v>
      </c>
      <c r="G72" s="74"/>
      <c r="H72" s="73"/>
      <c r="I72" s="73">
        <f>SUM(I73:I75)</f>
        <v>0</v>
      </c>
    </row>
    <row r="73" spans="1:9" x14ac:dyDescent="0.25">
      <c r="A73" s="69"/>
      <c r="B73" s="68" t="s">
        <v>163</v>
      </c>
      <c r="C73" s="71" t="s">
        <v>31</v>
      </c>
      <c r="D73" s="67" t="s">
        <v>32</v>
      </c>
      <c r="E73" s="66" t="s">
        <v>152</v>
      </c>
      <c r="F73" s="65" t="s">
        <v>26</v>
      </c>
      <c r="G73" s="64">
        <v>1</v>
      </c>
      <c r="H73" s="63"/>
      <c r="I73" s="62">
        <f>G73*H73</f>
        <v>0</v>
      </c>
    </row>
    <row r="74" spans="1:9" x14ac:dyDescent="0.25">
      <c r="A74" s="69"/>
      <c r="B74" s="68" t="s">
        <v>164</v>
      </c>
      <c r="C74" s="71" t="s">
        <v>31</v>
      </c>
      <c r="D74" s="67" t="s">
        <v>30</v>
      </c>
      <c r="E74" s="70" t="s">
        <v>29</v>
      </c>
      <c r="F74" s="65" t="s">
        <v>26</v>
      </c>
      <c r="G74" s="64">
        <v>1</v>
      </c>
      <c r="H74" s="63"/>
      <c r="I74" s="62">
        <f>G74*H74</f>
        <v>0</v>
      </c>
    </row>
    <row r="75" spans="1:9" x14ac:dyDescent="0.25">
      <c r="A75" s="69"/>
      <c r="B75" s="68" t="s">
        <v>165</v>
      </c>
      <c r="C75" s="68" t="s">
        <v>28</v>
      </c>
      <c r="D75" s="67"/>
      <c r="E75" s="66" t="s">
        <v>27</v>
      </c>
      <c r="F75" s="65" t="s">
        <v>26</v>
      </c>
      <c r="G75" s="64">
        <v>1</v>
      </c>
      <c r="H75" s="63"/>
      <c r="I75" s="62">
        <f>G75*H75</f>
        <v>0</v>
      </c>
    </row>
    <row r="77" spans="1:9" ht="30" x14ac:dyDescent="0.25">
      <c r="E77" s="61" t="s">
        <v>25</v>
      </c>
    </row>
  </sheetData>
  <sheetProtection algorithmName="SHA-512" hashValue="VgwNRU0+8pDvbl710mr+n5fTIEk8l7B4hy3m1Afr+IotL534tvz4dCjq8qCklZCeNrTETcCulvtDfEZS35lpwg==" saltValue="NFRj6ShocJV+d7O6P8HY3g==" spinCount="100000" sheet="1" objects="1" scenarios="1"/>
  <protectedRanges>
    <protectedRange sqref="H21 H22 H24 H25 H26 H27 H28 H29 H30 H32 H34 H36 H38 H39 H40 H41 H43 H44 H48 H49 H50 H51 H53 H55 H56 H60 H62 H63 H64 H65 H67 H70 H71 H73 H74 H75" name="Oblast2"/>
    <protectedRange sqref="E12 H12:H13" name="Oblast1"/>
  </protectedRanges>
  <mergeCells count="11">
    <mergeCell ref="I16:I17"/>
    <mergeCell ref="B2:I2"/>
    <mergeCell ref="E5:I5"/>
    <mergeCell ref="B15:H15"/>
    <mergeCell ref="B16:B17"/>
    <mergeCell ref="C16:C17"/>
    <mergeCell ref="D16:D17"/>
    <mergeCell ref="E16:E17"/>
    <mergeCell ref="F16:F17"/>
    <mergeCell ref="G16:G17"/>
    <mergeCell ref="H16:H17"/>
  </mergeCells>
  <pageMargins left="0.55118110236220474" right="0.55118110236220474" top="0.47244094488188981" bottom="0.47244094488188981" header="0" footer="0.19685039370078741"/>
  <pageSetup paperSize="9" scale="78" fitToHeight="0" orientation="portrait" r:id="rId1"/>
  <headerFooter>
    <oddFooter>&amp;R&amp;P</oddFooter>
    <evenFooter>&amp;R&amp;P / &amp;N</evenFooter>
    <firstFooter>&amp;R&amp;P /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Krycí list (Neštěmická I)</vt:lpstr>
      <vt:lpstr>VV - Opr chod Neštěmická_I</vt:lpstr>
      <vt:lpstr>'VV - Opr chod Neštěmická_I'!CompletedWorkItems_tpl</vt:lpstr>
      <vt:lpstr>'VV - Opr chod Neštěmická_I'!Názvy_tisku</vt:lpstr>
      <vt:lpstr>'Krycí list (Neštěmická I)'!Oblast_tisku</vt:lpstr>
      <vt:lpstr>'VV - Opr chod Neštěmická_I'!Oblast_tisku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dc:creator>
  <cp:lastModifiedBy>Vlček Roman</cp:lastModifiedBy>
  <cp:lastPrinted>2025-02-16T11:14:19Z</cp:lastPrinted>
  <dcterms:created xsi:type="dcterms:W3CDTF">2024-10-01T04:58:54Z</dcterms:created>
  <dcterms:modified xsi:type="dcterms:W3CDTF">2026-03-16T12:47:57Z</dcterms:modified>
</cp:coreProperties>
</file>