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YR\Výroba\_VZ\_Metropolnet RS-II\MS licence\02 - Zadávací dokumentace\"/>
    </mc:Choice>
  </mc:AlternateContent>
  <xr:revisionPtr revIDLastSave="0" documentId="13_ncr:1_{5E0368F9-E812-4C28-A27E-7B5B5D962E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nL-MSL-2025-2028_PR" sheetId="1" r:id="rId1"/>
  </sheets>
  <calcPr calcId="191028"/>
  <customWorkbookViews>
    <customWorkbookView name="Hlavac, Roman – osobní zobrazení" guid="{1DA15612-5825-4BFE-A82E-2C1159D8E3DB}" mergeInterval="0" personalView="1" maximized="1" xWindow="2869" yWindow="-11" windowWidth="2902" windowHeight="1570" activeSheetId="1"/>
    <customWorkbookView name="Krchnak, Jan - Personal View" guid="{9C7FE6A8-A8DC-4B5C-B23F-05FB1BB96BB2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H35" i="1"/>
  <c r="H34" i="1"/>
  <c r="H33" i="1"/>
  <c r="H32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40" i="1" l="1"/>
  <c r="H39" i="1"/>
  <c r="H10" i="1" l="1"/>
  <c r="H8" i="1"/>
  <c r="H31" i="1" l="1"/>
  <c r="H36" i="1" s="1"/>
  <c r="H14" i="1"/>
  <c r="H13" i="1"/>
  <c r="H12" i="1"/>
  <c r="H11" i="1"/>
  <c r="H9" i="1"/>
  <c r="H7" i="1"/>
  <c r="H6" i="1"/>
  <c r="H43" i="1"/>
  <c r="H42" i="1"/>
  <c r="H41" i="1"/>
  <c r="H29" i="1" l="1"/>
  <c r="H44" i="1"/>
</calcChain>
</file>

<file path=xl/sharedStrings.xml><?xml version="1.0" encoding="utf-8"?>
<sst xmlns="http://schemas.openxmlformats.org/spreadsheetml/2006/main" count="96" uniqueCount="93">
  <si>
    <t>ČÁST A</t>
  </si>
  <si>
    <t>Název produktu</t>
  </si>
  <si>
    <t>NK4-00002</t>
  </si>
  <si>
    <t>ČÁST B</t>
  </si>
  <si>
    <t>6VC-01254</t>
  </si>
  <si>
    <t>položka</t>
  </si>
  <si>
    <t>SKU</t>
  </si>
  <si>
    <t>AAD-33204</t>
  </si>
  <si>
    <t>7R7-00002</t>
  </si>
  <si>
    <t>AAA-10760</t>
  </si>
  <si>
    <t>3JJ-00003</t>
  </si>
  <si>
    <t>7JQ-00343</t>
  </si>
  <si>
    <t>395-02504</t>
  </si>
  <si>
    <t>9EA-00278</t>
  </si>
  <si>
    <t>Power BI Pro Sub Per User</t>
  </si>
  <si>
    <t>NABÍDKOVÁ CENA ČÁST A [Kč bez DPH]</t>
  </si>
  <si>
    <t>Nabídková cena - část A</t>
  </si>
  <si>
    <t>Nabídková cena - část B</t>
  </si>
  <si>
    <t>NABÍDKOVÁ CENA CELKEM</t>
  </si>
  <si>
    <t>CELKEM</t>
  </si>
  <si>
    <t>Předpokládaný počet ks*
(= licencí na 3 roky)</t>
  </si>
  <si>
    <t>Jednotková cena -                   1 licence / 1 rok                        [Kč bez DPH]</t>
  </si>
  <si>
    <t>ČÁST C</t>
  </si>
  <si>
    <t>M365 E3 Unified Existing Customer Sub Per User</t>
  </si>
  <si>
    <t>O365 E1 FSA Renewal Sub Per User</t>
  </si>
  <si>
    <t>EMS E3 FSA Renewal ALng Sub Per User</t>
  </si>
  <si>
    <t>M365 Apps Enterprise Sub Per User</t>
  </si>
  <si>
    <r>
      <t xml:space="preserve">Doplňkové služby k technologiím Microsoft </t>
    </r>
    <r>
      <rPr>
        <sz val="11"/>
        <rFont val="Arial"/>
        <family val="2"/>
        <charset val="238"/>
      </rPr>
      <t>- čerpání bude v návaznosti na aktuální potřebu Objednatele na základě výzvy</t>
    </r>
    <r>
      <rPr>
        <b/>
        <sz val="11"/>
        <rFont val="Arial"/>
        <family val="2"/>
        <charset val="238"/>
      </rPr>
      <t>.</t>
    </r>
  </si>
  <si>
    <t>Nabídková cena - část C</t>
  </si>
  <si>
    <t>Cena celkem
[Kč bez DPH] (****)</t>
  </si>
  <si>
    <t>Cena za 1 člověkoden  (MD) / rok )***  )****
[Kč bez DPH]</t>
  </si>
  <si>
    <t>Předpokládané kapacity doplňkových služeb v MD  / rocích )****</t>
  </si>
  <si>
    <t>O365 E1 Existing Customer Sub Per User</t>
  </si>
  <si>
    <t>T6A-00024</t>
  </si>
  <si>
    <t>EMS E3 ALng Sub Per User</t>
  </si>
  <si>
    <t>AAA-10732</t>
  </si>
  <si>
    <t>M365 Copilot Sub Add-on</t>
  </si>
  <si>
    <t>83I-00001</t>
  </si>
  <si>
    <t>M365 E5 Security Sub Per User</t>
  </si>
  <si>
    <t>M365 E5 Compliance Sub Per User</t>
  </si>
  <si>
    <t>PEJ-00002</t>
  </si>
  <si>
    <t>PEP-00002</t>
  </si>
  <si>
    <t>Cena celkem - všechny lic. za 3 roky
[Kč bez DPH] *****)</t>
  </si>
  <si>
    <t>SQL Server Enterprise Core ALng SA 2L ******)</t>
  </si>
  <si>
    <t>Exchange Server Ent ALng SA ******)</t>
  </si>
  <si>
    <t>Win Remote Desktop Services CAL ALng SA UCAL ******)</t>
  </si>
  <si>
    <t>Win Server DC Core ALng SA 2L ******)</t>
  </si>
  <si>
    <t>AAD-33168</t>
  </si>
  <si>
    <t>M365 E5 Unified Existing Customer Sub Per User</t>
  </si>
  <si>
    <t>AAA-10842</t>
  </si>
  <si>
    <t>O365 E3 Existing Customer Sub Per User</t>
  </si>
  <si>
    <t xml:space="preserve">Popis **) </t>
  </si>
  <si>
    <t>Ceník - licence</t>
  </si>
  <si>
    <t>9EA-00039</t>
  </si>
  <si>
    <t>FSZ-00004</t>
  </si>
  <si>
    <t>Defender O365 P2 SU Defender O365 P1 Per User</t>
  </si>
  <si>
    <t>G5F-00002</t>
  </si>
  <si>
    <t>Defender Identity Sub Per User</t>
  </si>
  <si>
    <t>I1F-00004</t>
  </si>
  <si>
    <t>Defender Endpoint P1 Sub Per User</t>
  </si>
  <si>
    <t>KF5-00002</t>
  </si>
  <si>
    <t>Defender O365 P1 Sub Per User</t>
  </si>
  <si>
    <t>QLS-00007</t>
  </si>
  <si>
    <t>Defender Endpoint P2 SU Defender Endpoint P1 Per User</t>
  </si>
  <si>
    <t>1C9-00002</t>
  </si>
  <si>
    <t>M365 E5 IP &amp; Governance Sub Per User</t>
  </si>
  <si>
    <t>AAD-33196</t>
  </si>
  <si>
    <t>M365 E5 Unified Existing Customer SU M365 E3 Sub Per User</t>
  </si>
  <si>
    <t>8RL-00005</t>
  </si>
  <si>
    <t>M365 F5 Compliance Sub Add-on</t>
  </si>
  <si>
    <t>8RQ-00005</t>
  </si>
  <si>
    <t>M365 F5 Security Sub Add-on</t>
  </si>
  <si>
    <t>JFX-00003</t>
  </si>
  <si>
    <t>M365 F3 FUSL Sub Per User</t>
  </si>
  <si>
    <t>Win Server DC Core ALng LSA 2L ******)</t>
  </si>
  <si>
    <t>NABÍDKOVÁ CENA ČÁST B [Kč bez DPH]</t>
  </si>
  <si>
    <t>NABÍDKOVÁ CENA ČÁST C  [CZK bez DPH]</t>
  </si>
  <si>
    <t>Produkty poptávané v rámci multilicenčního programu Microsoft Enterprise Agreement (EA) 2025-2028
Magistrát města, městské obvody, městská policie</t>
  </si>
  <si>
    <t>Produkty poptávané v rámci multilicenčního programu Microsoft Enterprise Agreement (EA)
nonEDU příspěvkové organizace</t>
  </si>
  <si>
    <t>Příloha č. 5: Položkový rozpočet (též jako Příloha č. 3 Rámcové dohody)</t>
  </si>
  <si>
    <t>*) Uvedené počty jsou pouze modelovou variantou určenou pro hodnocení nabídek. Zadavatel bude odebírat licence dle svých aktuálních potřeb a dle pravidel Microsoft multilicenčních programů. Licence uvedené v části A lze objednat pro podřízené organizace zadavatele (a opačně licence z části B využít pro potřeby Magistrátu) v souladu s licenčními podmínkami Microsoft.</t>
  </si>
  <si>
    <t xml:space="preserve">**) Technická specifikace požadavků na produkt je podrobně uvedena v Příloha č. 4b - Specifikace služeb - Doplňkové služby k technologiím Microsoft </t>
  </si>
  <si>
    <t>****) Řádky 29 a 30 jsou kalkulovány na 1 rok. Účastník uvede cenu této služby za 12 měsíců (nejedná se o počet MD, ani cenu za MD).</t>
  </si>
  <si>
    <t>***) Denní sazba bude účtována po jednotlivých hodinách (stanovena bude pro 1 MD = 8 h pracovní směnu). Maximální sazba je stanovena na 20.500,- Kč / MD. Účastník, který nabídne vyšší denní sazbu, bude vyloučen z další účasti v zadávacím řízení.</t>
  </si>
  <si>
    <t>CELKOVÁ NABÍDKOVÁ CENA*****</t>
  </si>
  <si>
    <t xml:space="preserve">*****) Celková cena pro účely hodnocení nabídek. </t>
  </si>
  <si>
    <t>******) SA nebo LSA lze dle licenčních podmínek Microsoft objednávat na celou  dobu plnění do konce smlouvy (řádky  7, 8, 9, 10,11).</t>
  </si>
  <si>
    <t>Účastník je oprávněn měnit pouze žlutě podbarvená pole, ostatní parametry nemění.</t>
  </si>
  <si>
    <t>Technická  podpora prostředí Microsoft (např. H51-00098) - Příloha č. 4b, kap. 1</t>
  </si>
  <si>
    <t>Konzultace v oblasti licenční podpory produktů - Software Asset Management  (SAM) - Příloha č. 4b, kap. 3</t>
  </si>
  <si>
    <t>Konzultační a poradenské služby související s uplatněním produktů v prostředí zadavatele -  Příloha č. 4b, kap. 4</t>
  </si>
  <si>
    <t>Migrační a konfigurační služby - Příloha č. 4b, kap. 5</t>
  </si>
  <si>
    <t>Portálový nástroj pro správu a optimalizaci SW aktiv - Příloha č. 4b, kap.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</si>
</sst>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Kč&quot;"/>
    <numFmt numFmtId="165" formatCode="#,##0.00\ [$€-1]"/>
    <numFmt numFmtId="166" formatCode="_-* #,##0.00\ [$Kč-405]_-;\-* #,##0.00\ [$Kč-405]_-;_-* &quot;-&quot;??\ [$Kč-405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69696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100">
    <xf numFmtId="0" fontId="0" fillId="0" borderId="0" xfId="0"/>
    <xf numFmtId="0" fontId="6" fillId="0" borderId="0" xfId="0" applyFont="1"/>
    <xf numFmtId="0" fontId="7" fillId="5" borderId="15" xfId="0" applyFont="1" applyFill="1" applyBorder="1" applyAlignment="1">
      <alignment horizontal="center" vertical="center" textRotation="90"/>
    </xf>
    <xf numFmtId="0" fontId="8" fillId="0" borderId="23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66" fontId="8" fillId="3" borderId="8" xfId="0" applyNumberFormat="1" applyFont="1" applyFill="1" applyBorder="1" applyAlignment="1">
      <alignment horizontal="right" vertical="center" wrapText="1"/>
    </xf>
    <xf numFmtId="166" fontId="8" fillId="2" borderId="18" xfId="0" applyNumberFormat="1" applyFont="1" applyFill="1" applyBorder="1" applyAlignment="1">
      <alignment horizontal="right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166" fontId="8" fillId="3" borderId="22" xfId="0" applyNumberFormat="1" applyFont="1" applyFill="1" applyBorder="1" applyAlignment="1">
      <alignment horizontal="right" vertical="center" wrapText="1"/>
    </xf>
    <xf numFmtId="166" fontId="8" fillId="2" borderId="22" xfId="0" applyNumberFormat="1" applyFont="1" applyFill="1" applyBorder="1" applyAlignment="1">
      <alignment horizontal="righ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vertical="center" wrapText="1"/>
    </xf>
    <xf numFmtId="166" fontId="8" fillId="4" borderId="9" xfId="0" applyNumberFormat="1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166" fontId="8" fillId="2" borderId="2" xfId="0" applyNumberFormat="1" applyFont="1" applyFill="1" applyBorder="1" applyAlignment="1">
      <alignment horizontal="right" vertical="center" wrapText="1"/>
    </xf>
    <xf numFmtId="166" fontId="8" fillId="2" borderId="26" xfId="0" applyNumberFormat="1" applyFont="1" applyFill="1" applyBorder="1" applyAlignment="1">
      <alignment horizontal="right" vertical="center" wrapText="1"/>
    </xf>
    <xf numFmtId="0" fontId="9" fillId="0" borderId="28" xfId="0" applyFont="1" applyBorder="1" applyAlignment="1">
      <alignment horizontal="center" vertical="center" wrapText="1"/>
    </xf>
    <xf numFmtId="166" fontId="8" fillId="3" borderId="28" xfId="0" applyNumberFormat="1" applyFont="1" applyFill="1" applyBorder="1" applyAlignment="1">
      <alignment horizontal="right" vertical="center" wrapText="1"/>
    </xf>
    <xf numFmtId="166" fontId="8" fillId="2" borderId="29" xfId="0" applyNumberFormat="1" applyFont="1" applyFill="1" applyBorder="1" applyAlignment="1">
      <alignment horizontal="right" vertical="center" wrapText="1"/>
    </xf>
    <xf numFmtId="166" fontId="8" fillId="4" borderId="33" xfId="0" applyNumberFormat="1" applyFont="1" applyFill="1" applyBorder="1" applyAlignment="1">
      <alignment horizontal="right" vertical="center" wrapText="1"/>
    </xf>
    <xf numFmtId="43" fontId="6" fillId="0" borderId="0" xfId="2" applyFont="1"/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vertical="center" wrapText="1"/>
    </xf>
    <xf numFmtId="165" fontId="6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166" fontId="8" fillId="3" borderId="32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center" vertical="center" textRotation="90"/>
    </xf>
    <xf numFmtId="0" fontId="7" fillId="5" borderId="4" xfId="0" applyFont="1" applyFill="1" applyBorder="1" applyAlignment="1">
      <alignment horizontal="center" vertical="center" textRotation="90"/>
    </xf>
    <xf numFmtId="0" fontId="7" fillId="5" borderId="16" xfId="0" applyFont="1" applyFill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>
      <alignment horizontal="center" vertical="center" textRotation="90"/>
    </xf>
    <xf numFmtId="0" fontId="10" fillId="5" borderId="4" xfId="0" applyFont="1" applyFill="1" applyBorder="1" applyAlignment="1">
      <alignment horizontal="center" vertical="center" textRotation="90"/>
    </xf>
    <xf numFmtId="0" fontId="10" fillId="5" borderId="13" xfId="0" applyFont="1" applyFill="1" applyBorder="1" applyAlignment="1">
      <alignment horizontal="center" vertical="center" textRotation="90"/>
    </xf>
    <xf numFmtId="166" fontId="8" fillId="7" borderId="1" xfId="0" applyNumberFormat="1" applyFont="1" applyFill="1" applyBorder="1" applyAlignment="1">
      <alignment horizontal="center" vertical="center" wrapText="1"/>
    </xf>
    <xf numFmtId="166" fontId="8" fillId="7" borderId="2" xfId="0" applyNumberFormat="1" applyFont="1" applyFill="1" applyBorder="1" applyAlignment="1">
      <alignment horizontal="center" vertical="center" wrapText="1"/>
    </xf>
    <xf numFmtId="166" fontId="8" fillId="7" borderId="22" xfId="0" applyNumberFormat="1" applyFont="1" applyFill="1" applyBorder="1" applyAlignment="1">
      <alignment horizontal="center" vertical="center" wrapText="1"/>
    </xf>
    <xf numFmtId="166" fontId="8" fillId="7" borderId="26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166" fontId="8" fillId="7" borderId="6" xfId="0" applyNumberFormat="1" applyFont="1" applyFill="1" applyBorder="1" applyAlignment="1">
      <alignment horizontal="center" vertical="center" wrapText="1"/>
    </xf>
    <xf numFmtId="166" fontId="8" fillId="7" borderId="9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center" vertical="center" textRotation="90"/>
    </xf>
    <xf numFmtId="0" fontId="7" fillId="5" borderId="15" xfId="0" applyFont="1" applyFill="1" applyBorder="1" applyAlignment="1">
      <alignment horizontal="center" vertical="center" textRotation="90"/>
    </xf>
    <xf numFmtId="0" fontId="8" fillId="0" borderId="38" xfId="0" applyFont="1" applyBorder="1" applyAlignment="1">
      <alignment horizontal="center" vertical="center" wrapText="1"/>
    </xf>
    <xf numFmtId="166" fontId="8" fillId="7" borderId="43" xfId="0" applyNumberFormat="1" applyFont="1" applyFill="1" applyBorder="1" applyAlignment="1">
      <alignment horizontal="center" vertical="center" wrapText="1"/>
    </xf>
    <xf numFmtId="166" fontId="8" fillId="7" borderId="44" xfId="0" applyNumberFormat="1" applyFont="1" applyFill="1" applyBorder="1" applyAlignment="1">
      <alignment horizontal="center" vertical="center" wrapText="1"/>
    </xf>
    <xf numFmtId="166" fontId="8" fillId="7" borderId="45" xfId="0" applyNumberFormat="1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Normální 2" xfId="1" xr:uid="{7C2947D4-BF83-4F22-A92B-D21020EFD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57564-6634-4335-BFAD-E2713F88EBC3}">
  <sheetPr>
    <pageSetUpPr fitToPage="1"/>
  </sheetPr>
  <dimension ref="B1:L58"/>
  <sheetViews>
    <sheetView tabSelected="1" zoomScaleNormal="100" workbookViewId="0">
      <selection activeCell="C44" sqref="C44:G44"/>
    </sheetView>
  </sheetViews>
  <sheetFormatPr defaultColWidth="8.77734375" defaultRowHeight="13.2" x14ac:dyDescent="0.25"/>
  <cols>
    <col min="1" max="1" width="3.44140625" style="1" customWidth="1"/>
    <col min="2" max="2" width="6.5546875" style="1" customWidth="1"/>
    <col min="3" max="3" width="11.21875" style="1" customWidth="1"/>
    <col min="4" max="4" width="14.21875" style="1" customWidth="1"/>
    <col min="5" max="5" width="78.109375" style="1" customWidth="1"/>
    <col min="6" max="6" width="22.44140625" style="1" customWidth="1"/>
    <col min="7" max="7" width="23.21875" style="1" customWidth="1"/>
    <col min="8" max="8" width="24" style="36" customWidth="1"/>
    <col min="9" max="9" width="13.5546875" style="1" bestFit="1" customWidth="1"/>
    <col min="10" max="10" width="8.77734375" style="1"/>
    <col min="11" max="11" width="13.5546875" style="1" bestFit="1" customWidth="1"/>
    <col min="12" max="12" width="12.44140625" style="1" bestFit="1" customWidth="1"/>
    <col min="13" max="16384" width="8.77734375" style="1"/>
  </cols>
  <sheetData>
    <row r="1" spans="2:8" ht="15.6" customHeight="1" thickBot="1" x14ac:dyDescent="0.3">
      <c r="B1" s="82" t="s">
        <v>79</v>
      </c>
      <c r="C1" s="82"/>
      <c r="D1" s="82"/>
      <c r="E1" s="82"/>
      <c r="F1" s="82"/>
      <c r="G1" s="82"/>
      <c r="H1" s="82"/>
    </row>
    <row r="2" spans="2:8" ht="29.4" customHeight="1" thickBot="1" x14ac:dyDescent="0.3">
      <c r="B2" s="83" t="s">
        <v>52</v>
      </c>
      <c r="C2" s="84"/>
      <c r="D2" s="84"/>
      <c r="E2" s="84"/>
      <c r="F2" s="84"/>
      <c r="G2" s="84"/>
      <c r="H2" s="85"/>
    </row>
    <row r="3" spans="2:8" ht="32.4" customHeight="1" thickBot="1" x14ac:dyDescent="0.3">
      <c r="B3" s="94" t="s">
        <v>0</v>
      </c>
      <c r="C3" s="71" t="s">
        <v>77</v>
      </c>
      <c r="D3" s="71"/>
      <c r="E3" s="71"/>
      <c r="F3" s="71"/>
      <c r="G3" s="71"/>
      <c r="H3" s="72"/>
    </row>
    <row r="4" spans="2:8" ht="13.8" thickBot="1" x14ac:dyDescent="0.3">
      <c r="B4" s="95"/>
      <c r="C4" s="73" t="s">
        <v>5</v>
      </c>
      <c r="D4" s="74" t="s">
        <v>6</v>
      </c>
      <c r="E4" s="76" t="s">
        <v>1</v>
      </c>
      <c r="F4" s="77" t="s">
        <v>20</v>
      </c>
      <c r="G4" s="79" t="s">
        <v>21</v>
      </c>
      <c r="H4" s="80" t="s">
        <v>42</v>
      </c>
    </row>
    <row r="5" spans="2:8" ht="31.8" customHeight="1" thickBot="1" x14ac:dyDescent="0.3">
      <c r="B5" s="95"/>
      <c r="C5" s="50"/>
      <c r="D5" s="75"/>
      <c r="E5" s="52"/>
      <c r="F5" s="78"/>
      <c r="G5" s="78"/>
      <c r="H5" s="81"/>
    </row>
    <row r="6" spans="2:8" x14ac:dyDescent="0.25">
      <c r="B6" s="48"/>
      <c r="C6" s="5">
        <v>1</v>
      </c>
      <c r="D6" s="6" t="s">
        <v>7</v>
      </c>
      <c r="E6" s="7" t="s">
        <v>23</v>
      </c>
      <c r="F6" s="8">
        <v>650</v>
      </c>
      <c r="G6" s="9"/>
      <c r="H6" s="10">
        <f t="shared" ref="H6:H28" si="0">F6*G6*3</f>
        <v>0</v>
      </c>
    </row>
    <row r="7" spans="2:8" x14ac:dyDescent="0.25">
      <c r="B7" s="48"/>
      <c r="C7" s="11">
        <v>2</v>
      </c>
      <c r="D7" s="12" t="s">
        <v>8</v>
      </c>
      <c r="E7" s="7" t="s">
        <v>24</v>
      </c>
      <c r="F7" s="8">
        <v>50</v>
      </c>
      <c r="G7" s="9"/>
      <c r="H7" s="10">
        <f t="shared" si="0"/>
        <v>0</v>
      </c>
    </row>
    <row r="8" spans="2:8" x14ac:dyDescent="0.25">
      <c r="B8" s="48"/>
      <c r="C8" s="11">
        <v>3</v>
      </c>
      <c r="D8" s="12" t="s">
        <v>33</v>
      </c>
      <c r="E8" s="7" t="s">
        <v>32</v>
      </c>
      <c r="F8" s="8">
        <v>10</v>
      </c>
      <c r="G8" s="9"/>
      <c r="H8" s="10">
        <f t="shared" si="0"/>
        <v>0</v>
      </c>
    </row>
    <row r="9" spans="2:8" x14ac:dyDescent="0.25">
      <c r="B9" s="48"/>
      <c r="C9" s="11">
        <v>4</v>
      </c>
      <c r="D9" s="12" t="s">
        <v>9</v>
      </c>
      <c r="E9" s="7" t="s">
        <v>25</v>
      </c>
      <c r="F9" s="8">
        <v>50</v>
      </c>
      <c r="G9" s="9"/>
      <c r="H9" s="10">
        <f t="shared" si="0"/>
        <v>0</v>
      </c>
    </row>
    <row r="10" spans="2:8" x14ac:dyDescent="0.25">
      <c r="B10" s="48"/>
      <c r="C10" s="11">
        <v>5</v>
      </c>
      <c r="D10" s="12" t="s">
        <v>35</v>
      </c>
      <c r="E10" s="7" t="s">
        <v>34</v>
      </c>
      <c r="F10" s="8">
        <v>10</v>
      </c>
      <c r="G10" s="9"/>
      <c r="H10" s="10">
        <f t="shared" si="0"/>
        <v>0</v>
      </c>
    </row>
    <row r="11" spans="2:8" x14ac:dyDescent="0.25">
      <c r="B11" s="48"/>
      <c r="C11" s="11">
        <v>6</v>
      </c>
      <c r="D11" s="12" t="s">
        <v>10</v>
      </c>
      <c r="E11" s="7" t="s">
        <v>26</v>
      </c>
      <c r="F11" s="8">
        <v>60</v>
      </c>
      <c r="G11" s="9"/>
      <c r="H11" s="10">
        <f t="shared" si="0"/>
        <v>0</v>
      </c>
    </row>
    <row r="12" spans="2:8" x14ac:dyDescent="0.25">
      <c r="B12" s="48"/>
      <c r="C12" s="11">
        <v>7</v>
      </c>
      <c r="D12" s="12" t="s">
        <v>11</v>
      </c>
      <c r="E12" s="7" t="s">
        <v>43</v>
      </c>
      <c r="F12" s="8">
        <v>2</v>
      </c>
      <c r="G12" s="9"/>
      <c r="H12" s="10">
        <f t="shared" si="0"/>
        <v>0</v>
      </c>
    </row>
    <row r="13" spans="2:8" x14ac:dyDescent="0.25">
      <c r="B13" s="48"/>
      <c r="C13" s="11">
        <v>8</v>
      </c>
      <c r="D13" s="12" t="s">
        <v>12</v>
      </c>
      <c r="E13" s="7" t="s">
        <v>44</v>
      </c>
      <c r="F13" s="8">
        <v>1</v>
      </c>
      <c r="G13" s="9"/>
      <c r="H13" s="10">
        <f t="shared" si="0"/>
        <v>0</v>
      </c>
    </row>
    <row r="14" spans="2:8" x14ac:dyDescent="0.25">
      <c r="B14" s="48"/>
      <c r="C14" s="11">
        <v>9</v>
      </c>
      <c r="D14" s="12" t="s">
        <v>4</v>
      </c>
      <c r="E14" s="13" t="s">
        <v>45</v>
      </c>
      <c r="F14" s="14">
        <v>65</v>
      </c>
      <c r="G14" s="15"/>
      <c r="H14" s="16">
        <f t="shared" si="0"/>
        <v>0</v>
      </c>
    </row>
    <row r="15" spans="2:8" x14ac:dyDescent="0.25">
      <c r="B15" s="48"/>
      <c r="C15" s="11">
        <v>10</v>
      </c>
      <c r="D15" s="12" t="s">
        <v>13</v>
      </c>
      <c r="E15" s="13" t="s">
        <v>46</v>
      </c>
      <c r="F15" s="14">
        <v>70</v>
      </c>
      <c r="G15" s="15"/>
      <c r="H15" s="16">
        <f t="shared" si="0"/>
        <v>0</v>
      </c>
    </row>
    <row r="16" spans="2:8" x14ac:dyDescent="0.25">
      <c r="B16" s="48"/>
      <c r="C16" s="11">
        <v>11</v>
      </c>
      <c r="D16" s="12" t="s">
        <v>53</v>
      </c>
      <c r="E16" s="13" t="s">
        <v>74</v>
      </c>
      <c r="F16" s="14">
        <v>58</v>
      </c>
      <c r="G16" s="15"/>
      <c r="H16" s="16">
        <f t="shared" si="0"/>
        <v>0</v>
      </c>
    </row>
    <row r="17" spans="2:8" x14ac:dyDescent="0.25">
      <c r="B17" s="48"/>
      <c r="C17" s="11">
        <v>12</v>
      </c>
      <c r="D17" s="12" t="s">
        <v>2</v>
      </c>
      <c r="E17" s="13" t="s">
        <v>14</v>
      </c>
      <c r="F17" s="14">
        <v>25</v>
      </c>
      <c r="G17" s="15"/>
      <c r="H17" s="16">
        <f t="shared" si="0"/>
        <v>0</v>
      </c>
    </row>
    <row r="18" spans="2:8" x14ac:dyDescent="0.25">
      <c r="B18" s="48"/>
      <c r="C18" s="11">
        <v>13</v>
      </c>
      <c r="D18" s="12" t="s">
        <v>37</v>
      </c>
      <c r="E18" s="13" t="s">
        <v>36</v>
      </c>
      <c r="F18" s="14">
        <v>1</v>
      </c>
      <c r="G18" s="15"/>
      <c r="H18" s="16">
        <f t="shared" si="0"/>
        <v>0</v>
      </c>
    </row>
    <row r="19" spans="2:8" x14ac:dyDescent="0.25">
      <c r="B19" s="48"/>
      <c r="C19" s="11">
        <v>14</v>
      </c>
      <c r="D19" s="12" t="s">
        <v>40</v>
      </c>
      <c r="E19" s="13" t="s">
        <v>38</v>
      </c>
      <c r="F19" s="14">
        <v>1</v>
      </c>
      <c r="G19" s="15"/>
      <c r="H19" s="16">
        <f t="shared" si="0"/>
        <v>0</v>
      </c>
    </row>
    <row r="20" spans="2:8" x14ac:dyDescent="0.25">
      <c r="B20" s="48"/>
      <c r="C20" s="11">
        <v>15</v>
      </c>
      <c r="D20" s="12" t="s">
        <v>41</v>
      </c>
      <c r="E20" s="7" t="s">
        <v>39</v>
      </c>
      <c r="F20" s="8">
        <v>1</v>
      </c>
      <c r="G20" s="9"/>
      <c r="H20" s="16">
        <f t="shared" si="0"/>
        <v>0</v>
      </c>
    </row>
    <row r="21" spans="2:8" x14ac:dyDescent="0.25">
      <c r="B21" s="48"/>
      <c r="C21" s="11">
        <v>16</v>
      </c>
      <c r="D21" s="12" t="s">
        <v>47</v>
      </c>
      <c r="E21" s="7" t="s">
        <v>48</v>
      </c>
      <c r="F21" s="8">
        <v>1</v>
      </c>
      <c r="G21" s="9"/>
      <c r="H21" s="16">
        <f t="shared" si="0"/>
        <v>0</v>
      </c>
    </row>
    <row r="22" spans="2:8" x14ac:dyDescent="0.25">
      <c r="B22" s="48"/>
      <c r="C22" s="11">
        <v>17</v>
      </c>
      <c r="D22" s="12" t="s">
        <v>54</v>
      </c>
      <c r="E22" s="7" t="s">
        <v>55</v>
      </c>
      <c r="F22" s="8">
        <v>1</v>
      </c>
      <c r="G22" s="9"/>
      <c r="H22" s="16">
        <f t="shared" si="0"/>
        <v>0</v>
      </c>
    </row>
    <row r="23" spans="2:8" x14ac:dyDescent="0.25">
      <c r="B23" s="48"/>
      <c r="C23" s="11">
        <v>18</v>
      </c>
      <c r="D23" s="12" t="s">
        <v>56</v>
      </c>
      <c r="E23" s="7" t="s">
        <v>57</v>
      </c>
      <c r="F23" s="8">
        <v>1</v>
      </c>
      <c r="G23" s="9"/>
      <c r="H23" s="16">
        <f t="shared" si="0"/>
        <v>0</v>
      </c>
    </row>
    <row r="24" spans="2:8" x14ac:dyDescent="0.25">
      <c r="B24" s="48"/>
      <c r="C24" s="11">
        <v>19</v>
      </c>
      <c r="D24" s="12" t="s">
        <v>58</v>
      </c>
      <c r="E24" s="7" t="s">
        <v>59</v>
      </c>
      <c r="F24" s="8">
        <v>1</v>
      </c>
      <c r="G24" s="9"/>
      <c r="H24" s="16">
        <f t="shared" si="0"/>
        <v>0</v>
      </c>
    </row>
    <row r="25" spans="2:8" x14ac:dyDescent="0.25">
      <c r="B25" s="48"/>
      <c r="C25" s="11">
        <v>20</v>
      </c>
      <c r="D25" s="12" t="s">
        <v>60</v>
      </c>
      <c r="E25" s="7" t="s">
        <v>61</v>
      </c>
      <c r="F25" s="8">
        <v>1</v>
      </c>
      <c r="G25" s="9"/>
      <c r="H25" s="16">
        <f t="shared" si="0"/>
        <v>0</v>
      </c>
    </row>
    <row r="26" spans="2:8" x14ac:dyDescent="0.25">
      <c r="B26" s="48"/>
      <c r="C26" s="11">
        <v>21</v>
      </c>
      <c r="D26" s="12" t="s">
        <v>62</v>
      </c>
      <c r="E26" s="7" t="s">
        <v>63</v>
      </c>
      <c r="F26" s="8">
        <v>1</v>
      </c>
      <c r="G26" s="9"/>
      <c r="H26" s="16">
        <f t="shared" si="0"/>
        <v>0</v>
      </c>
    </row>
    <row r="27" spans="2:8" x14ac:dyDescent="0.25">
      <c r="B27" s="48"/>
      <c r="C27" s="11">
        <v>22</v>
      </c>
      <c r="D27" s="12" t="s">
        <v>64</v>
      </c>
      <c r="E27" s="7" t="s">
        <v>65</v>
      </c>
      <c r="F27" s="8">
        <v>1</v>
      </c>
      <c r="G27" s="9"/>
      <c r="H27" s="16">
        <f t="shared" si="0"/>
        <v>0</v>
      </c>
    </row>
    <row r="28" spans="2:8" ht="13.8" thickBot="1" x14ac:dyDescent="0.3">
      <c r="B28" s="48"/>
      <c r="C28" s="17">
        <v>23</v>
      </c>
      <c r="D28" s="18" t="s">
        <v>66</v>
      </c>
      <c r="E28" s="7" t="s">
        <v>67</v>
      </c>
      <c r="F28" s="8">
        <v>1</v>
      </c>
      <c r="G28" s="9"/>
      <c r="H28" s="16">
        <f t="shared" si="0"/>
        <v>0</v>
      </c>
    </row>
    <row r="29" spans="2:8" ht="21" customHeight="1" thickBot="1" x14ac:dyDescent="0.3">
      <c r="B29" s="49"/>
      <c r="C29" s="50" t="s">
        <v>15</v>
      </c>
      <c r="D29" s="51"/>
      <c r="E29" s="51"/>
      <c r="F29" s="51"/>
      <c r="G29" s="52"/>
      <c r="H29" s="19">
        <f>SUM(H6:H28)</f>
        <v>0</v>
      </c>
    </row>
    <row r="30" spans="2:8" ht="36" customHeight="1" thickBot="1" x14ac:dyDescent="0.3">
      <c r="B30" s="2"/>
      <c r="C30" s="53" t="s">
        <v>78</v>
      </c>
      <c r="D30" s="53"/>
      <c r="E30" s="53"/>
      <c r="F30" s="53"/>
      <c r="G30" s="53"/>
      <c r="H30" s="54"/>
    </row>
    <row r="31" spans="2:8" x14ac:dyDescent="0.25">
      <c r="B31" s="47" t="s">
        <v>3</v>
      </c>
      <c r="C31" s="5">
        <v>24</v>
      </c>
      <c r="D31" s="6" t="s">
        <v>7</v>
      </c>
      <c r="E31" s="42" t="s">
        <v>23</v>
      </c>
      <c r="F31" s="21">
        <v>390</v>
      </c>
      <c r="G31" s="22"/>
      <c r="H31" s="23">
        <f t="shared" ref="H31:H35" si="1">F31*G31*3</f>
        <v>0</v>
      </c>
    </row>
    <row r="32" spans="2:8" x14ac:dyDescent="0.25">
      <c r="B32" s="48"/>
      <c r="C32" s="11">
        <v>25</v>
      </c>
      <c r="D32" s="12" t="s">
        <v>49</v>
      </c>
      <c r="E32" s="43" t="s">
        <v>50</v>
      </c>
      <c r="F32" s="14">
        <v>1</v>
      </c>
      <c r="G32" s="15"/>
      <c r="H32" s="24">
        <f t="shared" si="1"/>
        <v>0</v>
      </c>
    </row>
    <row r="33" spans="2:12" x14ac:dyDescent="0.25">
      <c r="B33" s="48"/>
      <c r="C33" s="11">
        <v>26</v>
      </c>
      <c r="D33" s="12" t="s">
        <v>68</v>
      </c>
      <c r="E33" s="43" t="s">
        <v>69</v>
      </c>
      <c r="F33" s="14">
        <v>1</v>
      </c>
      <c r="G33" s="15"/>
      <c r="H33" s="24">
        <f t="shared" si="1"/>
        <v>0</v>
      </c>
    </row>
    <row r="34" spans="2:12" x14ac:dyDescent="0.25">
      <c r="B34" s="48"/>
      <c r="C34" s="38">
        <v>27</v>
      </c>
      <c r="D34" s="40" t="s">
        <v>70</v>
      </c>
      <c r="E34" s="20" t="s">
        <v>71</v>
      </c>
      <c r="F34" s="8">
        <v>1</v>
      </c>
      <c r="G34" s="9"/>
      <c r="H34" s="24">
        <f t="shared" si="1"/>
        <v>0</v>
      </c>
    </row>
    <row r="35" spans="2:12" ht="13.8" thickBot="1" x14ac:dyDescent="0.3">
      <c r="B35" s="48"/>
      <c r="C35" s="39">
        <v>28</v>
      </c>
      <c r="D35" s="41" t="s">
        <v>72</v>
      </c>
      <c r="E35" s="44" t="s">
        <v>73</v>
      </c>
      <c r="F35" s="45">
        <v>1</v>
      </c>
      <c r="G35" s="46"/>
      <c r="H35" s="27">
        <f t="shared" si="1"/>
        <v>0</v>
      </c>
    </row>
    <row r="36" spans="2:12" ht="21" customHeight="1" thickBot="1" x14ac:dyDescent="0.3">
      <c r="B36" s="49"/>
      <c r="C36" s="50" t="s">
        <v>75</v>
      </c>
      <c r="D36" s="51"/>
      <c r="E36" s="51"/>
      <c r="F36" s="51"/>
      <c r="G36" s="52"/>
      <c r="H36" s="19">
        <f>SUM(H31:H35)</f>
        <v>0</v>
      </c>
    </row>
    <row r="37" spans="2:12" ht="25.8" customHeight="1" thickBot="1" x14ac:dyDescent="0.3">
      <c r="B37" s="57" t="s">
        <v>22</v>
      </c>
      <c r="C37" s="68" t="s">
        <v>27</v>
      </c>
      <c r="D37" s="53"/>
      <c r="E37" s="53"/>
      <c r="F37" s="53"/>
      <c r="G37" s="53"/>
      <c r="H37" s="54"/>
    </row>
    <row r="38" spans="2:12" ht="40.200000000000003" thickBot="1" x14ac:dyDescent="0.3">
      <c r="B38" s="58"/>
      <c r="C38" s="3" t="s">
        <v>5</v>
      </c>
      <c r="D38" s="96" t="s">
        <v>51</v>
      </c>
      <c r="E38" s="78"/>
      <c r="F38" s="37" t="s">
        <v>31</v>
      </c>
      <c r="G38" s="37" t="s">
        <v>30</v>
      </c>
      <c r="H38" s="4" t="s">
        <v>29</v>
      </c>
    </row>
    <row r="39" spans="2:12" x14ac:dyDescent="0.25">
      <c r="B39" s="58"/>
      <c r="C39" s="5">
        <v>29</v>
      </c>
      <c r="D39" s="69" t="s">
        <v>88</v>
      </c>
      <c r="E39" s="70"/>
      <c r="F39" s="21">
        <v>3</v>
      </c>
      <c r="G39" s="22"/>
      <c r="H39" s="23">
        <f t="shared" ref="H39:H43" si="2">F39*G39</f>
        <v>0</v>
      </c>
    </row>
    <row r="40" spans="2:12" x14ac:dyDescent="0.25">
      <c r="B40" s="58"/>
      <c r="C40" s="11">
        <v>30</v>
      </c>
      <c r="D40" s="55" t="s">
        <v>92</v>
      </c>
      <c r="E40" s="56"/>
      <c r="F40" s="14">
        <v>3</v>
      </c>
      <c r="G40" s="15"/>
      <c r="H40" s="24">
        <f t="shared" si="2"/>
        <v>0</v>
      </c>
    </row>
    <row r="41" spans="2:12" x14ac:dyDescent="0.25">
      <c r="B41" s="58"/>
      <c r="C41" s="11">
        <v>31</v>
      </c>
      <c r="D41" s="55" t="s">
        <v>89</v>
      </c>
      <c r="E41" s="56"/>
      <c r="F41" s="14">
        <v>30</v>
      </c>
      <c r="G41" s="15"/>
      <c r="H41" s="24">
        <f t="shared" si="2"/>
        <v>0</v>
      </c>
    </row>
    <row r="42" spans="2:12" x14ac:dyDescent="0.25">
      <c r="B42" s="58"/>
      <c r="C42" s="11">
        <v>32</v>
      </c>
      <c r="D42" s="55" t="s">
        <v>90</v>
      </c>
      <c r="E42" s="56"/>
      <c r="F42" s="14">
        <v>30</v>
      </c>
      <c r="G42" s="15"/>
      <c r="H42" s="24">
        <f t="shared" si="2"/>
        <v>0</v>
      </c>
    </row>
    <row r="43" spans="2:12" ht="13.8" thickBot="1" x14ac:dyDescent="0.3">
      <c r="B43" s="58"/>
      <c r="C43" s="17">
        <v>33</v>
      </c>
      <c r="D43" s="87" t="s">
        <v>91</v>
      </c>
      <c r="E43" s="88"/>
      <c r="F43" s="25">
        <v>15</v>
      </c>
      <c r="G43" s="26"/>
      <c r="H43" s="27">
        <f t="shared" si="2"/>
        <v>0</v>
      </c>
    </row>
    <row r="44" spans="2:12" ht="21" customHeight="1" thickBot="1" x14ac:dyDescent="0.3">
      <c r="B44" s="59"/>
      <c r="C44" s="89" t="s">
        <v>76</v>
      </c>
      <c r="D44" s="90"/>
      <c r="E44" s="90"/>
      <c r="F44" s="90"/>
      <c r="G44" s="90"/>
      <c r="H44" s="28">
        <f>SUM(H39:H43)</f>
        <v>0</v>
      </c>
    </row>
    <row r="45" spans="2:12" ht="25.2" customHeight="1" thickBot="1" x14ac:dyDescent="0.3">
      <c r="B45" s="57" t="s">
        <v>19</v>
      </c>
      <c r="C45" s="68" t="s">
        <v>84</v>
      </c>
      <c r="D45" s="71"/>
      <c r="E45" s="71"/>
      <c r="F45" s="71"/>
      <c r="G45" s="71"/>
      <c r="H45" s="72"/>
    </row>
    <row r="46" spans="2:12" x14ac:dyDescent="0.25">
      <c r="B46" s="58"/>
      <c r="C46" s="5">
        <v>34</v>
      </c>
      <c r="D46" s="92" t="s">
        <v>16</v>
      </c>
      <c r="E46" s="70"/>
      <c r="F46" s="60">
        <f>H29</f>
        <v>0</v>
      </c>
      <c r="G46" s="60"/>
      <c r="H46" s="61"/>
      <c r="I46" s="29"/>
      <c r="J46" s="29"/>
      <c r="K46" s="29"/>
      <c r="L46" s="29"/>
    </row>
    <row r="47" spans="2:12" x14ac:dyDescent="0.25">
      <c r="B47" s="58"/>
      <c r="C47" s="11">
        <v>35</v>
      </c>
      <c r="D47" s="93" t="s">
        <v>17</v>
      </c>
      <c r="E47" s="56"/>
      <c r="F47" s="62">
        <f>H36</f>
        <v>0</v>
      </c>
      <c r="G47" s="62"/>
      <c r="H47" s="63"/>
      <c r="I47" s="29"/>
      <c r="J47" s="29"/>
      <c r="K47" s="29"/>
      <c r="L47" s="29"/>
    </row>
    <row r="48" spans="2:12" ht="13.8" thickBot="1" x14ac:dyDescent="0.3">
      <c r="B48" s="58"/>
      <c r="C48" s="30">
        <v>36</v>
      </c>
      <c r="D48" s="31" t="s">
        <v>28</v>
      </c>
      <c r="E48" s="32"/>
      <c r="F48" s="97">
        <f>H44</f>
        <v>0</v>
      </c>
      <c r="G48" s="98"/>
      <c r="H48" s="99"/>
      <c r="I48" s="29"/>
      <c r="J48" s="29"/>
      <c r="K48" s="29"/>
      <c r="L48" s="29"/>
    </row>
    <row r="49" spans="2:12" ht="18.600000000000001" customHeight="1" thickBot="1" x14ac:dyDescent="0.3">
      <c r="B49" s="59"/>
      <c r="C49" s="33">
        <v>37</v>
      </c>
      <c r="D49" s="64" t="s">
        <v>18</v>
      </c>
      <c r="E49" s="65"/>
      <c r="F49" s="66">
        <f>F46+F47+F48</f>
        <v>0</v>
      </c>
      <c r="G49" s="66"/>
      <c r="H49" s="67"/>
      <c r="I49" s="29"/>
      <c r="J49" s="29"/>
      <c r="K49" s="29"/>
      <c r="L49" s="29"/>
    </row>
    <row r="50" spans="2:12" x14ac:dyDescent="0.25">
      <c r="H50" s="1"/>
    </row>
    <row r="51" spans="2:12" ht="40.200000000000003" customHeight="1" x14ac:dyDescent="0.25">
      <c r="D51" s="91" t="s">
        <v>80</v>
      </c>
      <c r="E51" s="91"/>
      <c r="F51" s="91"/>
      <c r="G51" s="91"/>
      <c r="H51" s="91"/>
    </row>
    <row r="52" spans="2:12" x14ac:dyDescent="0.25">
      <c r="C52" s="34"/>
      <c r="D52" s="91" t="s">
        <v>81</v>
      </c>
      <c r="E52" s="91"/>
      <c r="F52" s="91"/>
      <c r="G52" s="91"/>
      <c r="H52" s="91"/>
    </row>
    <row r="53" spans="2:12" ht="27" customHeight="1" x14ac:dyDescent="0.25">
      <c r="C53" s="34"/>
      <c r="D53" s="91" t="s">
        <v>83</v>
      </c>
      <c r="E53" s="91"/>
      <c r="F53" s="91"/>
      <c r="G53" s="91"/>
      <c r="H53" s="91"/>
    </row>
    <row r="54" spans="2:12" x14ac:dyDescent="0.25">
      <c r="C54" s="34"/>
      <c r="D54" s="91" t="s">
        <v>82</v>
      </c>
      <c r="E54" s="91"/>
      <c r="F54" s="91"/>
      <c r="G54" s="91"/>
      <c r="H54" s="91"/>
    </row>
    <row r="55" spans="2:12" ht="16.05" customHeight="1" x14ac:dyDescent="0.25">
      <c r="C55" s="34"/>
      <c r="D55" s="91" t="s">
        <v>85</v>
      </c>
      <c r="E55" s="91"/>
      <c r="F55" s="91"/>
      <c r="G55" s="91"/>
      <c r="H55" s="91"/>
    </row>
    <row r="56" spans="2:12" ht="15.6" customHeight="1" x14ac:dyDescent="0.25">
      <c r="C56" s="34"/>
      <c r="D56" s="91" t="s">
        <v>86</v>
      </c>
      <c r="E56" s="91"/>
      <c r="F56" s="91"/>
      <c r="G56" s="91"/>
      <c r="H56" s="91"/>
      <c r="I56" s="35"/>
    </row>
    <row r="58" spans="2:12" x14ac:dyDescent="0.25">
      <c r="D58" s="86" t="s">
        <v>87</v>
      </c>
      <c r="E58" s="86"/>
      <c r="F58" s="86"/>
      <c r="G58" s="86"/>
    </row>
  </sheetData>
  <customSheetViews>
    <customSheetView guid="{1DA15612-5825-4BFE-A82E-2C1159D8E3DB}" scale="90" fitToPage="1" topLeftCell="A27">
      <selection activeCell="M33" sqref="M33"/>
      <pageMargins left="0.7" right="0.7" top="0.75" bottom="0.75" header="0.3" footer="0.3"/>
      <pageSetup paperSize="9" scale="63" fitToHeight="0" orientation="portrait" r:id="rId1"/>
    </customSheetView>
    <customSheetView guid="{9C7FE6A8-A8DC-4B5C-B23F-05FB1BB96BB2}" scale="70" fitToPage="1" topLeftCell="A17">
      <selection activeCell="D28" sqref="D28:E28"/>
      <pageMargins left="0.7" right="0.7" top="0.75" bottom="0.75" header="0.3" footer="0.3"/>
      <pageSetup paperSize="9" scale="63" fitToHeight="0" orientation="portrait" r:id="rId2"/>
    </customSheetView>
  </customSheetViews>
  <mergeCells count="39">
    <mergeCell ref="D52:H52"/>
    <mergeCell ref="D54:H54"/>
    <mergeCell ref="D55:H55"/>
    <mergeCell ref="D56:H56"/>
    <mergeCell ref="D51:H51"/>
    <mergeCell ref="B1:H1"/>
    <mergeCell ref="B2:H2"/>
    <mergeCell ref="D58:G58"/>
    <mergeCell ref="D42:E42"/>
    <mergeCell ref="D43:E43"/>
    <mergeCell ref="C44:G44"/>
    <mergeCell ref="D53:H53"/>
    <mergeCell ref="C45:H45"/>
    <mergeCell ref="D46:E46"/>
    <mergeCell ref="D47:E47"/>
    <mergeCell ref="B3:B29"/>
    <mergeCell ref="B37:B44"/>
    <mergeCell ref="D38:E38"/>
    <mergeCell ref="D41:E41"/>
    <mergeCell ref="F48:H48"/>
    <mergeCell ref="C29:G29"/>
    <mergeCell ref="C3:H3"/>
    <mergeCell ref="C4:C5"/>
    <mergeCell ref="D4:D5"/>
    <mergeCell ref="E4:E5"/>
    <mergeCell ref="F4:F5"/>
    <mergeCell ref="G4:G5"/>
    <mergeCell ref="H4:H5"/>
    <mergeCell ref="B31:B36"/>
    <mergeCell ref="C36:G36"/>
    <mergeCell ref="C30:H30"/>
    <mergeCell ref="D40:E40"/>
    <mergeCell ref="B45:B49"/>
    <mergeCell ref="F46:H46"/>
    <mergeCell ref="F47:H47"/>
    <mergeCell ref="D49:E49"/>
    <mergeCell ref="F49:H49"/>
    <mergeCell ref="C37:H37"/>
    <mergeCell ref="D39:E39"/>
  </mergeCells>
  <pageMargins left="0.7" right="0.7" top="0.75" bottom="0.75" header="0.3" footer="0.3"/>
  <pageSetup paperSize="9" scale="63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F704AF576E4747BAB7E0FAC2EDB6CF" ma:contentTypeVersion="4" ma:contentTypeDescription="Create a new document." ma:contentTypeScope="" ma:versionID="ba24f4c95131d8b7c54e65f669091bcb">
  <xsd:schema xmlns:xsd="http://www.w3.org/2001/XMLSchema" xmlns:xs="http://www.w3.org/2001/XMLSchema" xmlns:p="http://schemas.microsoft.com/office/2006/metadata/properties" xmlns:ns2="67697aac-c191-4bd9-a8db-d9f6ef6a965e" targetNamespace="http://schemas.microsoft.com/office/2006/metadata/properties" ma:root="true" ma:fieldsID="b7050308d27e0a8ff96716e85860bd17" ns2:_="">
    <xsd:import namespace="67697aac-c191-4bd9-a8db-d9f6ef6a96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97aac-c191-4bd9-a8db-d9f6ef6a9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2269B-BC38-4215-A4CB-128B9CD1BAA0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67697aac-c191-4bd9-a8db-d9f6ef6a965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4235EB0-E2FC-43A9-8624-FF4F5027E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697aac-c191-4bd9-a8db-d9f6ef6a9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29241-8986-4212-B632-D1FDDD467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UnL-MSL-2025-2028_PR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Matějíček Vladimír</dc:creator>
  <cp:keywords/>
  <dc:description/>
  <cp:lastModifiedBy>Adminio s.r.o.</cp:lastModifiedBy>
  <cp:revision/>
  <cp:lastPrinted>2021-10-06T05:33:59Z</cp:lastPrinted>
  <dcterms:created xsi:type="dcterms:W3CDTF">2019-03-28T12:39:16Z</dcterms:created>
  <dcterms:modified xsi:type="dcterms:W3CDTF">2025-03-19T09:31:09Z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0x0101003CF704AF576E4747BAB7E0FAC2EDB6CF</vt:lpwstr>
  </property>
  <property fmtid="{D5CDD505-2E9C-101B-9397-08002B2CF9AE}" pid="3" name="AuthorIds_UIVersion_512">
    <vt:lpwstr>206</vt:lpwstr>
  </property>
</Properties>
</file>